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solano\Documents\2022\Plan de Compras\"/>
    </mc:Choice>
  </mc:AlternateContent>
  <bookViews>
    <workbookView xWindow="0" yWindow="0" windowWidth="19200" windowHeight="7020" tabRatio="906"/>
  </bookViews>
  <sheets>
    <sheet name="Compras 2021" sheetId="14" r:id="rId1"/>
  </sheets>
  <definedNames>
    <definedName name="_xlnm._FilterDatabase" localSheetId="0" hidden="1">'Compras 2021'!$A$7:$P$220</definedName>
    <definedName name="_xlnm.Print_Area" localSheetId="0">'Compras 2021'!$A$1:$P$239</definedName>
    <definedName name="_xlnm.Print_Titles" localSheetId="0">'Compras 2021'!$1:$8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193" i="14" l="1"/>
  <c r="M192" i="14"/>
  <c r="M41" i="14" l="1"/>
  <c r="M42" i="14"/>
  <c r="M122" i="14" l="1"/>
  <c r="H21" i="14" l="1"/>
  <c r="G105" i="14" l="1"/>
  <c r="H15" i="14" l="1"/>
  <c r="H184" i="14" l="1"/>
  <c r="H70" i="14" l="1"/>
</calcChain>
</file>

<file path=xl/sharedStrings.xml><?xml version="1.0" encoding="utf-8"?>
<sst xmlns="http://schemas.openxmlformats.org/spreadsheetml/2006/main" count="1740" uniqueCount="647">
  <si>
    <t>Mercadeo</t>
  </si>
  <si>
    <t>Auditoría Interna</t>
  </si>
  <si>
    <t>Secretaría Ejecutiva</t>
  </si>
  <si>
    <t>Salud Ocupacional</t>
  </si>
  <si>
    <t>1.03.01</t>
  </si>
  <si>
    <t>1.03.03</t>
  </si>
  <si>
    <t>1.04.04</t>
  </si>
  <si>
    <t>1.04.99</t>
  </si>
  <si>
    <t>1.07.01</t>
  </si>
  <si>
    <t>1.08.01</t>
  </si>
  <si>
    <t>1.08.08</t>
  </si>
  <si>
    <t>5.01.03</t>
  </si>
  <si>
    <t>5.01.04</t>
  </si>
  <si>
    <t>5.01.05</t>
  </si>
  <si>
    <t>1.01.03</t>
  </si>
  <si>
    <t>1.04.01</t>
  </si>
  <si>
    <t>1.04.02</t>
  </si>
  <si>
    <t>1.04.03</t>
  </si>
  <si>
    <t>1.04.06</t>
  </si>
  <si>
    <t>1.07.02</t>
  </si>
  <si>
    <t>1.08.07</t>
  </si>
  <si>
    <t>2.03.01</t>
  </si>
  <si>
    <t>2.03.06</t>
  </si>
  <si>
    <t>2.99.01</t>
  </si>
  <si>
    <t>2.99.03</t>
  </si>
  <si>
    <t>2.99.04</t>
  </si>
  <si>
    <t>Cobro</t>
  </si>
  <si>
    <t>Contabilidad</t>
  </si>
  <si>
    <t>Informática</t>
  </si>
  <si>
    <t>Desembolsos</t>
  </si>
  <si>
    <t>Recursos Humanos</t>
  </si>
  <si>
    <t>Tesorería</t>
  </si>
  <si>
    <t>Planificación</t>
  </si>
  <si>
    <t>1.01.01</t>
  </si>
  <si>
    <t>1.01.01 Alquiler de edificios, locales y terrenos</t>
  </si>
  <si>
    <t>1.01.02</t>
  </si>
  <si>
    <t>1.01.02 Alquiler de maquinaria, equipo y mobiliario</t>
  </si>
  <si>
    <t>1.01.03 Alquiler de equipo de cómputo</t>
  </si>
  <si>
    <t>1.01.99</t>
  </si>
  <si>
    <t>1.01.99 Otros alquileres</t>
  </si>
  <si>
    <t>1.03.01 Información</t>
  </si>
  <si>
    <t>1.03.02 Publicidad</t>
  </si>
  <si>
    <t xml:space="preserve">1.03.03 Impresión, encuadernación y otros </t>
  </si>
  <si>
    <t>1.04.01 Servicios médicos y de laboratorio</t>
  </si>
  <si>
    <t>1.04.02 Servicios jurídicos</t>
  </si>
  <si>
    <t>1.04.04 Servicios en ciencias económicas y sociales</t>
  </si>
  <si>
    <t>1.04.06 Servicios generales</t>
  </si>
  <si>
    <t>1.04.99 Otros servicios de gestión y apoyo</t>
  </si>
  <si>
    <t>1.07.01 Actividades de capacitación</t>
  </si>
  <si>
    <t>1.07.02 Actividades protocolarias y sociales</t>
  </si>
  <si>
    <t>1.08.01 Mantenimiento de edificios y locales</t>
  </si>
  <si>
    <t>1.08.04 Mantenimiento y reparación de maquinaria y equipo de producción</t>
  </si>
  <si>
    <t>1.08.04</t>
  </si>
  <si>
    <t>1.08.05 Mantenimiento y reparación de equipo de transporte</t>
  </si>
  <si>
    <t>1.08.05</t>
  </si>
  <si>
    <t>Mantenimiento preventivo y correctivo de vehículos</t>
  </si>
  <si>
    <t>1.08.06 Mantenimiento y reparación de equipo de comunicación</t>
  </si>
  <si>
    <t>1.08.06</t>
  </si>
  <si>
    <t>1.08.07 Mantenimiento y reparación de equipo y mobiliario de oficina</t>
  </si>
  <si>
    <t>1.08.08 Mantenimiento y reparación de equipo de cómputo y sistemas de información</t>
  </si>
  <si>
    <t>1.08.99 Mantenimiento y reparación de otros equipos</t>
  </si>
  <si>
    <t>1.08.99</t>
  </si>
  <si>
    <t>2.01.01 Combustibles y lubricantes</t>
  </si>
  <si>
    <t>2.01.02 Productos farmacéuticos y medicinales</t>
  </si>
  <si>
    <t>2.01.04 Tintas, pinturas y diluyentes</t>
  </si>
  <si>
    <t>2.01.01</t>
  </si>
  <si>
    <t>2.01.02</t>
  </si>
  <si>
    <t>2.01.04</t>
  </si>
  <si>
    <t>2.03.01 Materiales y productos metálicos</t>
  </si>
  <si>
    <t>2.03.03 Madera y sus derivados</t>
  </si>
  <si>
    <t>Madera, puertas, ventanas y marcos</t>
  </si>
  <si>
    <t>2.03.03</t>
  </si>
  <si>
    <t>2.03.04 Materiales y productos eléctricos, telefónicos y de cómputo</t>
  </si>
  <si>
    <t>2.03.04</t>
  </si>
  <si>
    <t>Materiales y productos que se requieren en la construcción, mantenimiento y reparación de los sistemas eléctricos, telefónicos y de cómputo</t>
  </si>
  <si>
    <t>2.03.05 Materiales y productos de vidrio</t>
  </si>
  <si>
    <t>2.03.05</t>
  </si>
  <si>
    <t>2.03.06 Materiales y productos de plástico</t>
  </si>
  <si>
    <t>2.03.99 Otros materiales y productos de uso en la construcción y mantenimiento</t>
  </si>
  <si>
    <t>2.03.99</t>
  </si>
  <si>
    <t>2.04.01 Herramientas e instrumentos</t>
  </si>
  <si>
    <t>2.04.01</t>
  </si>
  <si>
    <t>2.04.02 Repuestos y accesorios</t>
  </si>
  <si>
    <t>2.04.02</t>
  </si>
  <si>
    <t>Adquisición de partes y accesorios que se usan en el mantenimiento y reparaciones de la maquinaria y equipo</t>
  </si>
  <si>
    <t>2.99.01 Útiles y materiales de oficina y cómputo</t>
  </si>
  <si>
    <t>2.99.03 Productos de papel, cartón e impresos</t>
  </si>
  <si>
    <t>2.99.04 Textiles y vestuario</t>
  </si>
  <si>
    <t>2.99.05 Útiles y materiales de limpieza</t>
  </si>
  <si>
    <t>2.99.05</t>
  </si>
  <si>
    <t>2.99.06 Útiles y materiales de resguardo y seguridad</t>
  </si>
  <si>
    <t>2.99.06</t>
  </si>
  <si>
    <t>Útiles y materiales necesarios para cumplir con las normas básicas en salud ocupacional y para la protección de los trabajadores tales como: cascos y guantes de seguridad</t>
  </si>
  <si>
    <t>2.99.07 Útiles y materiales de cocina y comedor</t>
  </si>
  <si>
    <t>2.99.07</t>
  </si>
  <si>
    <t>2.99.99 Otros útiles, materiales y suministros diversos</t>
  </si>
  <si>
    <t>2.99.99</t>
  </si>
  <si>
    <t>Artículos varios para la atención de eventos organizados por la institución</t>
  </si>
  <si>
    <t>5.01.03 Equipo de comunicación</t>
  </si>
  <si>
    <t>5.01.04 Equipo y mobiliario de oficina</t>
  </si>
  <si>
    <t>5.01.05 Equipo y programas de cómputo</t>
  </si>
  <si>
    <t>5.01.99 Maquinaria, equipo y mobiliario diverso</t>
  </si>
  <si>
    <t>5.01.99</t>
  </si>
  <si>
    <t>COMISIÓN NACIONAL DE PRÉSTAMOS PARA EDUCACIÓN</t>
  </si>
  <si>
    <t>DEPARTAMENTO FINANCIERO</t>
  </si>
  <si>
    <t>SECCIÓN ADMINISTRATIVA</t>
  </si>
  <si>
    <t>Partida presupuestaria</t>
  </si>
  <si>
    <t>Partida específica</t>
  </si>
  <si>
    <t>Detalle de bien y/o servicio requerido</t>
  </si>
  <si>
    <t>Presupuesto asignado</t>
  </si>
  <si>
    <t>1.03.02</t>
  </si>
  <si>
    <t>Programa 1: Crédito Educativo</t>
  </si>
  <si>
    <t>Programa 2: Apoyo Administrativo</t>
  </si>
  <si>
    <t>Alquiler de un local para la Oficina Regional de Pérez Zeledón</t>
  </si>
  <si>
    <t>Arrendamiento de local para hospedar el Sitio Alterno de Trabajo de CONAPE</t>
  </si>
  <si>
    <t>Alquiler de cuatro dispensadores de agua para las áreas de servicio al cliente</t>
  </si>
  <si>
    <t>Alquiler de fotocopiadoras que se puedan dañar mientras se sustituyen</t>
  </si>
  <si>
    <t>Arrendamiento de vehículo para atender las ferias y giras programadas</t>
  </si>
  <si>
    <t>Alquiler equipo de cómputo para atención emergencias por equipo dañado</t>
  </si>
  <si>
    <t>Administrativa</t>
  </si>
  <si>
    <t>Crédito</t>
  </si>
  <si>
    <t>Rotulación interna y externa de la institución</t>
  </si>
  <si>
    <t>Publicaciones de los Estados Financieros de la Institución</t>
  </si>
  <si>
    <t>Ejecutor (Sección, Departamento, Comisión)</t>
  </si>
  <si>
    <t>Publicaciones de Contratación Administrativa y la Sección Administrativa</t>
  </si>
  <si>
    <t>Asesoría Legal</t>
  </si>
  <si>
    <t>Pauta en Medios: emisoras radiales, cine, televisión, prensa, revistas, publicidad exterior, publicidad digital y otros para difundir el servicio entre potenciales prestatarios</t>
  </si>
  <si>
    <t>Producción de Material promocional para ferias vocacionales y audiovisual (Bolsas, lapiceros, artículos promocionales, banners cualquier tipo de patrocinio, compra de espacio para participación en ferias, activaciones durante ferias para atraer
estudiantes al stand y videos)</t>
  </si>
  <si>
    <t>Formularios, afiches, documentos, carpetas, calendarios, entre otros</t>
  </si>
  <si>
    <t>Gestión y Análisis</t>
  </si>
  <si>
    <t>Impresión de formularios de inversión y cheques</t>
  </si>
  <si>
    <t>Para empaste de los Estados Financieros, Balances comprobación, Informes Auditoria Externa e Interna</t>
  </si>
  <si>
    <t>Empaste documentación del Consejo Directivo y Secretaría Ejecutiva</t>
  </si>
  <si>
    <t>Comisión Ética y Valores</t>
  </si>
  <si>
    <t>1.03.04 Transporte de bienes</t>
  </si>
  <si>
    <t>1.03.04</t>
  </si>
  <si>
    <t>Acarreos de bienes y materiales eventual</t>
  </si>
  <si>
    <t>Médico de empresa</t>
  </si>
  <si>
    <t>Servicios técnicos de exámenes de agua y efluentes</t>
  </si>
  <si>
    <t>Servicios jurídicos especializados para atender asuntos de interés institucional</t>
  </si>
  <si>
    <t>Administración de redes sociales, Community Manager (facebook, instagram)</t>
  </si>
  <si>
    <t>Seguridad y vigilancia Monitoreo CCTV</t>
  </si>
  <si>
    <t xml:space="preserve">Servicios varios e imprevistos que se presenten y requieran de atención urgente </t>
  </si>
  <si>
    <t>Servicio de fumigación de edificaciones de CONAPE en oficinas centrales y en la Oficina Regional de Pérez Zeledón</t>
  </si>
  <si>
    <t>Servicio de limpieza del tanque Séptico</t>
  </si>
  <si>
    <t>Servicio de recarga de extintores de incendio</t>
  </si>
  <si>
    <t>Servicio de digitalización de documentos y expedientes de operaciones crediticias</t>
  </si>
  <si>
    <t>Atención de líneas telefónicas - Atención del
Centro de llamadas-Call Center-</t>
  </si>
  <si>
    <t>Servicio de administración de expedientes, inserte y foliación expedientes</t>
  </si>
  <si>
    <t>Servicios de promoción de crédito y apoyo en las ferias vocacionales de las universidades y colegios, dentro y fuera de la Gran Área Metropolitana</t>
  </si>
  <si>
    <t>Mantenimiento alarma de robo</t>
  </si>
  <si>
    <t>Mantenimiento alarma de incendio</t>
  </si>
  <si>
    <t>Mantenimiento tanque de agua</t>
  </si>
  <si>
    <t>Mantenimiento de portones</t>
  </si>
  <si>
    <t>Acciones de prevención y preparativos para situaciones de emergencia</t>
  </si>
  <si>
    <t>Mantenimiento preventivo y correctivo planta eléctrica</t>
  </si>
  <si>
    <t>Mantenimiento preventivo y correctivo del aire de precisión de la sala de servidores</t>
  </si>
  <si>
    <t>Mantenimiento de otros equipos y mobiliario de oficina</t>
  </si>
  <si>
    <t>Mantenimiento de contadora de monedas, billetes, cajas registradoras y cajas fuertes</t>
  </si>
  <si>
    <t>Soporte y mantenimiento  preventivo y correctivo, atención de requerimientos de soporte técnico, averías, continuidad operativa y solución de incidentes de la plataforma crítica hardware y software</t>
  </si>
  <si>
    <t>Mantenimiento preventivo y correctivo de la
red de datos, voz y video</t>
  </si>
  <si>
    <t>Soporte y mantenimiento de la plataforma de telefonía IP, sistema de call center, IVR y mensajería</t>
  </si>
  <si>
    <t>Soporte técnico hardware y software a las
estaciones de trabajo de usuario final e
impresoras</t>
  </si>
  <si>
    <t>Soporte y mantenimiento de las aplicaciones
desarrolladas con la herramienta STX y SIR
de conectividad bancarias y cajas</t>
  </si>
  <si>
    <t>Soporte y mantenimiento preventivo de hardware y software de equipo ORACLE Contrato SUNBR4679810</t>
  </si>
  <si>
    <t>Medicamentos adicionales a los que provee la Caja Costarricense del Seguro Social, con el propósito de surtir el Consultorio Médico y la Brigada de Emergencia de la institucional</t>
  </si>
  <si>
    <t>Materiales y productos de vidrio</t>
  </si>
  <si>
    <t xml:space="preserve">Productos de plásticos necesarios </t>
  </si>
  <si>
    <t>Otros materiales y productos de uso en la construcción, mantenimiento y reparación no
considerados</t>
  </si>
  <si>
    <t>Implementos para tareas manuales relacionadas con la carpintería, la mecánica y la electricidad</t>
  </si>
  <si>
    <t>Artículos que se requieren para realizar labores de oficina y de cómputo</t>
  </si>
  <si>
    <t>Materiales de oficina varios</t>
  </si>
  <si>
    <t>Productos de papel y cartón de toda clase</t>
  </si>
  <si>
    <t>Rollos papel térmico y químico para impresoras punto de venta</t>
  </si>
  <si>
    <t>Suscripciones de periódicos de circulación nacional</t>
  </si>
  <si>
    <t>Productos de papel varios</t>
  </si>
  <si>
    <t>Uniformes para usar en diferentes
actividades representando a CONAPE
manteles para las mesas y toldo para
actividades al aire libre</t>
  </si>
  <si>
    <t>Diferentes tipos de materiales de limpieza que no se encuentren incluidos en el contrato de limpieza y aseo de edificios</t>
  </si>
  <si>
    <t>Sustitución de teléfonos que puedan dañarse durante el ejercicio</t>
  </si>
  <si>
    <t>5.99.03</t>
  </si>
  <si>
    <t>Materiales y productos fabricados con materiales metálicos que sean requeridos durante el ejercicio para el mantenimiento de edificios</t>
  </si>
  <si>
    <t>Contratación</t>
  </si>
  <si>
    <t>Adjudicatario</t>
  </si>
  <si>
    <t>Monto</t>
  </si>
  <si>
    <t>Fecha de vencimiento</t>
  </si>
  <si>
    <t>Fecha de inicio</t>
  </si>
  <si>
    <t xml:space="preserve">Observación </t>
  </si>
  <si>
    <t>Entrega por demanda</t>
  </si>
  <si>
    <t>GRUPO UMANZOR SRL</t>
  </si>
  <si>
    <t>Por demanda</t>
  </si>
  <si>
    <t>Publicaciones de índole legal</t>
  </si>
  <si>
    <t>Servicio de avalúos de bienes que garantizan préstamos a estudiantes</t>
  </si>
  <si>
    <t xml:space="preserve">HWP Costa Rica CA </t>
  </si>
  <si>
    <t xml:space="preserve">CONTROL ELECTRÓNICO </t>
  </si>
  <si>
    <t xml:space="preserve">Carlos Mora Solano </t>
  </si>
  <si>
    <t>Consorcio de Informacion y Seguridad</t>
  </si>
  <si>
    <t>2017LN-000002-0006400001</t>
  </si>
  <si>
    <t>SERVICIOS DE CONSULTORIA DE OCCIDENTE</t>
  </si>
  <si>
    <t>2017LN-000001-0006400001</t>
  </si>
  <si>
    <t>2017LA-000002-0006400001</t>
  </si>
  <si>
    <t>VANGUARD SECURITY OF COSTA RICA</t>
  </si>
  <si>
    <t xml:space="preserve">NETWORK COMMUNICATIONS S.A. </t>
  </si>
  <si>
    <t>DOCUMENT MANAGEMENT SOLUTIONS DMS SRL</t>
  </si>
  <si>
    <t xml:space="preserve">SISTEMAS DE SEGURIDAD DIGITAL DIGITEC </t>
  </si>
  <si>
    <t>Mantenimiento y reparaciones preventivas y habituales de los equipos de CCTV</t>
  </si>
  <si>
    <t>Mantenimiento anual de los aires acondicionados</t>
  </si>
  <si>
    <t>Mantenimiento anual de fotocopiadoras</t>
  </si>
  <si>
    <t xml:space="preserve">IS PRODUCTOS DE OFICINA CENTROAMERICA </t>
  </si>
  <si>
    <t xml:space="preserve">Control Electrónico S.A. </t>
  </si>
  <si>
    <t xml:space="preserve">Cobro Judicial </t>
  </si>
  <si>
    <t>Notariado</t>
  </si>
  <si>
    <t>Varios</t>
  </si>
  <si>
    <t>Cartuchos de tinta y tóner para Impresoras/fotocopiadoras</t>
  </si>
  <si>
    <t>2017LA-000004-0006400001</t>
  </si>
  <si>
    <t>CONTROL ELECTRONICO SOCIEDAD ANONIMA</t>
  </si>
  <si>
    <t>inestimable</t>
  </si>
  <si>
    <t>Sin asignación presupuestaria</t>
  </si>
  <si>
    <t>TALLER INDUSTRIAL MÉNDEZ Y SÁNCHEZ</t>
  </si>
  <si>
    <t>INDEFINIDA</t>
  </si>
  <si>
    <t>POR DEMANDA</t>
  </si>
  <si>
    <t>Servicios profesionales y técnicos en el campo de la abogacía y notariado</t>
  </si>
  <si>
    <t>2018CD-000010-0006400001</t>
  </si>
  <si>
    <t>CATAWATER CORPORATION S.A</t>
  </si>
  <si>
    <t>Dos servicios al año</t>
  </si>
  <si>
    <t>Recolección residuos electrónicos</t>
  </si>
  <si>
    <t>2018CD-000006-0006400001</t>
  </si>
  <si>
    <t>BOLIVAR GARRO VARGAS</t>
  </si>
  <si>
    <t>por demanda</t>
  </si>
  <si>
    <t>2018CD-000030-0006400001</t>
  </si>
  <si>
    <t>Fortech Química</t>
  </si>
  <si>
    <t>Servicio limpieza profunda de edificios</t>
  </si>
  <si>
    <t>JOSE RICARDO ANGULO GODINEZ</t>
  </si>
  <si>
    <t xml:space="preserve"> 2018LA-000001-0006400001</t>
  </si>
  <si>
    <t xml:space="preserve"> IRIOMA</t>
  </si>
  <si>
    <t xml:space="preserve"> 2018CD-000042-0006400001</t>
  </si>
  <si>
    <t>Gestión de residuos para reciclaje</t>
  </si>
  <si>
    <t>LA Calma</t>
  </si>
  <si>
    <t>2018CD-000021-01</t>
  </si>
  <si>
    <t>2017LN-000003-0006400001</t>
  </si>
  <si>
    <t>2018CD-000043-0006400001</t>
  </si>
  <si>
    <t>SEAR INGENIERIA DISEÑO Y CONSTRUCCION</t>
  </si>
  <si>
    <t>Mantenimiento del banco de baterías en todos edificios 4 en total</t>
  </si>
  <si>
    <t>1.05.01</t>
  </si>
  <si>
    <t>2018LA-000002-0006400001</t>
  </si>
  <si>
    <t>2018CD-000077-0006400001</t>
  </si>
  <si>
    <t xml:space="preserve">ASESORIA OPTIMA EN SEGURIDAD INDUSTRIAL ASOSI </t>
  </si>
  <si>
    <t>2018CD-000083-0006400001</t>
  </si>
  <si>
    <t>FARMACIA BAZZANO</t>
  </si>
  <si>
    <t>Transporte de estudiantes</t>
  </si>
  <si>
    <t>Gestión de tintas impresora para tratamiento reciclaje</t>
  </si>
  <si>
    <t>2018CD-000046-01</t>
  </si>
  <si>
    <t>Recycling Group</t>
  </si>
  <si>
    <t xml:space="preserve"> 2018CD-000121-0006400001</t>
  </si>
  <si>
    <t xml:space="preserve">COMTEL INGENIERIA </t>
  </si>
  <si>
    <t>Continuo visita bimensual</t>
  </si>
  <si>
    <t>Contraloría de Servicios</t>
  </si>
  <si>
    <t>2018CD-000128-0006400001</t>
  </si>
  <si>
    <t xml:space="preserve">2018CD-000145-0006400001
</t>
  </si>
  <si>
    <t>Avalúos y peritaje</t>
  </si>
  <si>
    <t xml:space="preserve">2018LN-000001-0006400001
</t>
  </si>
  <si>
    <t>Presupuesto aprobado</t>
  </si>
  <si>
    <t>Período previsto para ejecución contratación</t>
  </si>
  <si>
    <t>Publicación en diario La Gaceta</t>
  </si>
  <si>
    <t>1.03.07</t>
  </si>
  <si>
    <t>1.03.07 Servicios de Tecnología de Información</t>
  </si>
  <si>
    <t>Servicio de uso del sistema integrado de compras públicas SICOP</t>
  </si>
  <si>
    <t>Arrendamiento de licencias hospedja y soporte solución integral BCM Doc</t>
  </si>
  <si>
    <t>Servicios profesionales para operatividad del sitio alterno</t>
  </si>
  <si>
    <t>PRICE WATERHOUSE COOPERS CONSULTORES</t>
  </si>
  <si>
    <t>2018LN-000002-0006400001</t>
  </si>
  <si>
    <t>Vencimiento anual contratación 14/11 de cada año</t>
  </si>
  <si>
    <t>Seguridad física de las oficinas centrales</t>
  </si>
  <si>
    <t>Servicio de mensajería externa</t>
  </si>
  <si>
    <t>Mantenimiento de persianas</t>
  </si>
  <si>
    <t>Confección de uniformes para funcionarios administrativos</t>
  </si>
  <si>
    <t>Custodia expedientes</t>
  </si>
  <si>
    <t>1.05.01 Transporte dentro del país</t>
  </si>
  <si>
    <t>Capacitación a funcionarios de Auditoría Interna</t>
  </si>
  <si>
    <t>Actividad protocolaria organizada por Secretaría Ejecutiva</t>
  </si>
  <si>
    <t>Mantenimiento preventivo y correctivo equipo funcionarias de Auditoría Interna</t>
  </si>
  <si>
    <t>Reparaciones de equipo de cómputo</t>
  </si>
  <si>
    <t xml:space="preserve">Mantenimiento de otros equipos </t>
  </si>
  <si>
    <t>Suministros de cocina requeridos</t>
  </si>
  <si>
    <t>Sustitución de microondas</t>
  </si>
  <si>
    <t>5.99.03 Bienes intangibles</t>
  </si>
  <si>
    <t>Mantenimiento y soporte sistema Contraloría</t>
  </si>
  <si>
    <t>Soporte y mantenimiento sistema contable</t>
  </si>
  <si>
    <t>Suscripción anual licencias STX y SIR</t>
  </si>
  <si>
    <t>Mantenimiento y soporte sistema planillas</t>
  </si>
  <si>
    <t>Actualización anual de licencias y soporte IDEA</t>
  </si>
  <si>
    <t>RADIOGRAFICA COSTARRICENSE</t>
  </si>
  <si>
    <t xml:space="preserve">AKTEK SOCIEDAD ANONIMA
</t>
  </si>
  <si>
    <t>costo por hora ¢34.000.00</t>
  </si>
  <si>
    <t>2018CD-000148-0006400001</t>
  </si>
  <si>
    <t>JORGE HERNANDEZ ROJAS</t>
  </si>
  <si>
    <t>Costo mensual $890</t>
  </si>
  <si>
    <t>Mantenimiento de elevador</t>
  </si>
  <si>
    <t>Gestoría de Procesos</t>
  </si>
  <si>
    <t>2019CD-000008-0006400001</t>
  </si>
  <si>
    <t>2019CD-000005-0006400001</t>
  </si>
  <si>
    <t xml:space="preserve">CONTROL ECOLOGICO DE PLAGAS TABOADA Y ASOCIADOS SOCIEDAD ANONIMA
</t>
  </si>
  <si>
    <t>2019CD-000003-0006400001</t>
  </si>
  <si>
    <t xml:space="preserve">ELECTRIK CONSULTANTS SOCIEDAD ANONIMA
</t>
  </si>
  <si>
    <t>2019CD-000002-0006400001</t>
  </si>
  <si>
    <t>SISTEMAS DE SEGURIDAD DIGITAL DIGITEC SOCIEDAD ANONIMA</t>
  </si>
  <si>
    <t xml:space="preserve">2019CD-000001-0006400001
</t>
  </si>
  <si>
    <t>2018LA-000008-0006400001</t>
  </si>
  <si>
    <t>Mantenimiento dispensador de agua</t>
  </si>
  <si>
    <t xml:space="preserve"> 2019CD-000026-0006400001</t>
  </si>
  <si>
    <t>ROBERTO DE JESUS GARCIA SEGURA</t>
  </si>
  <si>
    <t>2019CD-000021-0006400001</t>
  </si>
  <si>
    <t xml:space="preserve">ALEJANDRA ARAYA </t>
  </si>
  <si>
    <t>2019CD-000024-0006400001</t>
  </si>
  <si>
    <t xml:space="preserve"> 2019CD-000017-0006400001</t>
  </si>
  <si>
    <t xml:space="preserve"> EXSquared Outcoding</t>
  </si>
  <si>
    <t xml:space="preserve"> OFIMENSAJEROS MM CARTAGINES S.A.</t>
  </si>
  <si>
    <t xml:space="preserve">Banco de Costa Rica </t>
  </si>
  <si>
    <t>BCRCompras contratación.</t>
  </si>
  <si>
    <t>Repuestos portón</t>
  </si>
  <si>
    <t>2308/2023</t>
  </si>
  <si>
    <t xml:space="preserve">2019CD-000044-0006400001
</t>
  </si>
  <si>
    <t xml:space="preserve">CORPORACION DEMARKAM INTERNACIONAL SOCIEDAD ANONIMA
</t>
  </si>
  <si>
    <t>cuantía inestimable</t>
  </si>
  <si>
    <t xml:space="preserve">2019CD-000032-0006400001
</t>
  </si>
  <si>
    <t>2019LA-000002-0006400001</t>
  </si>
  <si>
    <t>Servicios de apoyo en archivo</t>
  </si>
  <si>
    <t>Por demanda costo por hora</t>
  </si>
  <si>
    <t xml:space="preserve">PORTONES RUSTICOS </t>
  </si>
  <si>
    <t>2019CD-000089-0006400001</t>
  </si>
  <si>
    <t>ALBERSON ROBERTH RODRIGUEZ MATAMOROS</t>
  </si>
  <si>
    <t>Comisión Gestión Ambiental</t>
  </si>
  <si>
    <t>2019CD-000106-0006400001</t>
  </si>
  <si>
    <t xml:space="preserve">INVERSIONES ARIAS ESQUIVEL SOCIEDAD ANONIMA
</t>
  </si>
  <si>
    <t>Oficina Regional</t>
  </si>
  <si>
    <t>Archivo Central</t>
  </si>
  <si>
    <t>Publicación de avisos, edictos, acuerdos, reglamentos</t>
  </si>
  <si>
    <t>Hospedaje gestor de contenido APP</t>
  </si>
  <si>
    <t>Gestoría de Proyectos</t>
  </si>
  <si>
    <t>Servicios médicos prehospitalarios</t>
  </si>
  <si>
    <t>Emergencias médicas</t>
  </si>
  <si>
    <t>Asesoría en relaciones públicas</t>
  </si>
  <si>
    <t>Localización de deudores y fiadores</t>
  </si>
  <si>
    <t>ALUDEL LIMITADA - SISTEMAS NOVEDOSOS EN LÍNEA SRL</t>
  </si>
  <si>
    <t>Mantenimiento de pararrayos</t>
  </si>
  <si>
    <t>Mantenimiento no previsto en equipo de comunicación</t>
  </si>
  <si>
    <t>2019CD-000048-0006400001</t>
  </si>
  <si>
    <t>KINETOS SOCIEDAD ANONIMA</t>
  </si>
  <si>
    <t>Mantenimiento arcos detectores de metales</t>
  </si>
  <si>
    <t>Lubricantes y aceites</t>
  </si>
  <si>
    <t xml:space="preserve">Pintura para labores de mantenimiento </t>
  </si>
  <si>
    <t>2,02,02 Productos agroforestales</t>
  </si>
  <si>
    <t>Plantas ornamentales para decoración instalaciones</t>
  </si>
  <si>
    <t>Útiles y materiales médicos (botiquin para brigadista PZ)</t>
  </si>
  <si>
    <t>2.99.02</t>
  </si>
  <si>
    <t>Bandera CR</t>
  </si>
  <si>
    <t>Programación</t>
  </si>
  <si>
    <t>Mantenimiento sistema financiero</t>
  </si>
  <si>
    <t>Copias de planos, certificaciones y otros</t>
  </si>
  <si>
    <t>1.04.03 Servicios de Ingeniería</t>
  </si>
  <si>
    <t>2.99.02 Útiles y materiales médicos</t>
  </si>
  <si>
    <t>2019LA-000010-0006400001</t>
  </si>
  <si>
    <t xml:space="preserve">BDS ASESORES JURIDICOS SOCIEDAD ANONIMA
</t>
  </si>
  <si>
    <t xml:space="preserve">2020CD-000005-0006400001
</t>
  </si>
  <si>
    <t>2019LN-000001-0006400001</t>
  </si>
  <si>
    <t>2020CD-000010-0006400001</t>
  </si>
  <si>
    <t>JUNTA ADMINISTRATIVA DE LA IMPRENTA NACIONAL</t>
  </si>
  <si>
    <t>INTERNET</t>
  </si>
  <si>
    <t>2020CD-000023-0006400001</t>
  </si>
  <si>
    <t>INSTITUTO COSTARRICENSE DE ELECTRICIDAD</t>
  </si>
  <si>
    <t>1.04.05</t>
  </si>
  <si>
    <t>MAP SOLUCIONES</t>
  </si>
  <si>
    <t>Por demanda, costo por hora ¢5.553,95</t>
  </si>
  <si>
    <t>2018CD-000002-0006400001</t>
  </si>
  <si>
    <t>SOLUCIONES DIGITALES DE ALMACENAMIENTO SOCIEDAD ANONIMA</t>
  </si>
  <si>
    <t>2020CD-000008-0006400001</t>
  </si>
  <si>
    <t>RADIOGRÁFICA COSTARRICENSE SOCIEDAD ANÓNIMA</t>
  </si>
  <si>
    <t>2020CD-000022-0006400001</t>
  </si>
  <si>
    <t>ELECTRIK CONSULTANTS SOCIEDAD ANONIMA</t>
  </si>
  <si>
    <t>costo segundo año varía</t>
  </si>
  <si>
    <t>2020CD-000020-0006400001</t>
  </si>
  <si>
    <t>SERVICIOS ESPECIALES VIALES C SOCIEDAD ANONIMA</t>
  </si>
  <si>
    <t>2020CD-000017-0006400001</t>
  </si>
  <si>
    <t>DECORAPLANT SOCIEDAD ANONIMA</t>
  </si>
  <si>
    <t>AURENS GLOBAL SOCIEDAD ANONIMA</t>
  </si>
  <si>
    <t>2020CD-000037-0006400001</t>
  </si>
  <si>
    <t>TECNISOLUCIONES LR SOCIEDAD ANONIMA</t>
  </si>
  <si>
    <t>Trimestral</t>
  </si>
  <si>
    <t>2020LA-000002-0006400001</t>
  </si>
  <si>
    <t>ARWEB SOCIEDAD ANONIMA</t>
  </si>
  <si>
    <t>2020LA-000001-0006400001</t>
  </si>
  <si>
    <t>OFIPRINTE COMERCIAL M B SOCIEDAD ANONIMA</t>
  </si>
  <si>
    <t>AGROTEC LABORATORIOS ANALITICOS SOCIEDAD ANONIMA</t>
  </si>
  <si>
    <t xml:space="preserve">2020CD-000042-0006400001 </t>
  </si>
  <si>
    <t>2019LA-000003-0006400001</t>
  </si>
  <si>
    <t>Constructora Sagosa</t>
  </si>
  <si>
    <t>2020CD-000047-0006400001</t>
  </si>
  <si>
    <t>ACADEMIA NACIONAL DE CIENCIAS</t>
  </si>
  <si>
    <t>Hospedaje dominio conape.cr</t>
  </si>
  <si>
    <t>2020LA-000005-0006400001</t>
  </si>
  <si>
    <t>DISPLAY SOLUTIONS SOCIEDAD ANONIMA</t>
  </si>
  <si>
    <t>2020CD-000036-0006400001</t>
  </si>
  <si>
    <t>SONIA MARIA MADRIGAL FERNANDEZ</t>
  </si>
  <si>
    <t>2020LN-000002-000640001</t>
  </si>
  <si>
    <t xml:space="preserve">2020LA-000004-0006400001
</t>
  </si>
  <si>
    <t xml:space="preserve">HECTOR ARMANDO MORALES DOMINGUEZ
</t>
  </si>
  <si>
    <t xml:space="preserve">2020CD-000065-0006400001
</t>
  </si>
  <si>
    <t>Adecuación servicio telefónico a modalidad Sip Trunk Empresarial</t>
  </si>
  <si>
    <t>1.02.04</t>
  </si>
  <si>
    <t>mensual en factura telefonica</t>
  </si>
  <si>
    <t xml:space="preserve">2020LA-000003-0006400001
</t>
  </si>
  <si>
    <t xml:space="preserve">2020CD-000023-0006400001
</t>
  </si>
  <si>
    <t>VPN proyecto sinpe</t>
  </si>
  <si>
    <t>2020LA-000009-0006400001</t>
  </si>
  <si>
    <t>CORPORACION PAGRAF SOCIEDAD ANONIMA</t>
  </si>
  <si>
    <t xml:space="preserve">INSTITUTO COSTARRICENSE DE ELECTRICIDAD
</t>
  </si>
  <si>
    <t>2019LN-000002-0006400001</t>
  </si>
  <si>
    <t>Mauricio Benavides Chavarría y Juan Ignacio Mas Romero</t>
  </si>
  <si>
    <t>2020LA-000010-0006400001</t>
  </si>
  <si>
    <t>DATASOFT NETSOLUTIONS SOCIEDAD ANONIMA</t>
  </si>
  <si>
    <t>2018CD-000131-0006400001</t>
  </si>
  <si>
    <t>INFOWARE SOCIEDAD ANONIMA</t>
  </si>
  <si>
    <t>G Y R GRUPO ASESOR, SOCIEDAD ANONIMA</t>
  </si>
  <si>
    <t>CONSISA A N S SOCIEDAD ANONIMA</t>
  </si>
  <si>
    <t>Consultoría en materia legal laboral para asesorar RH</t>
  </si>
  <si>
    <t>VPN proyecto sinpe redundancia</t>
  </si>
  <si>
    <t>2020CD-000097-0006400001</t>
  </si>
  <si>
    <t>Programa</t>
  </si>
  <si>
    <t>Contratación vigente</t>
  </si>
  <si>
    <t>Alquiler software para medir competencias</t>
  </si>
  <si>
    <t>Consultoría en ingeniería según necesidades</t>
  </si>
  <si>
    <t>Consultoría de apoyo para gestoría de procesos</t>
  </si>
  <si>
    <t>Servicios de diseño respecto para materiales institucionales</t>
  </si>
  <si>
    <t>1.04.05 Desarrollo de sistemas informáticos</t>
  </si>
  <si>
    <t xml:space="preserve">Consultoría en seguridad informática </t>
  </si>
  <si>
    <t>Capacitación de los funcionarios de la Institución; participación en congresos, seminarios, talleres, simposios, cursos, charlas y similares</t>
  </si>
  <si>
    <t>Capacitación según Petic</t>
  </si>
  <si>
    <t>Eventos especiales organizados por Mercadeo PACG</t>
  </si>
  <si>
    <t>CENTRAL AMERICAN LIGHT WEIGHT CONSTRUCTION SOCIEDAD ANONIMA</t>
  </si>
  <si>
    <t>Mantenimiento de edificios</t>
  </si>
  <si>
    <t xml:space="preserve">Uniformes y calzado para el personal
misceláneo, de mantenimiento </t>
  </si>
  <si>
    <t>Apoyo Administrativo</t>
  </si>
  <si>
    <t>Contrataciones no sujetas a una partida presupuestaria o de carácter especial</t>
  </si>
  <si>
    <t>Cuantía inestimable</t>
  </si>
  <si>
    <t>Telecomunicaciones</t>
  </si>
  <si>
    <t>Dominio</t>
  </si>
  <si>
    <t>Mejora al contrato telefonía</t>
  </si>
  <si>
    <t>1.09.99</t>
  </si>
  <si>
    <t>Especies fiscales</t>
  </si>
  <si>
    <t>Mejoras en sistemas Sedeaval</t>
  </si>
  <si>
    <t>Desarrollo sistema control de activos</t>
  </si>
  <si>
    <t>Mejoras en la APP de la Institución</t>
  </si>
  <si>
    <t>2019CD-000107-0006400001</t>
  </si>
  <si>
    <t>Alta Tecnología</t>
  </si>
  <si>
    <t>2020CD-000113-0006400001</t>
  </si>
  <si>
    <t>CASEWARE LATINOAMERICA SOCIEDAD DE RESPONSABILIDAD LIMITADA</t>
  </si>
  <si>
    <t>2020LN-000001-0006400001</t>
  </si>
  <si>
    <t>Bien o servicio</t>
  </si>
  <si>
    <t xml:space="preserve">Servicio </t>
  </si>
  <si>
    <t>Bien</t>
  </si>
  <si>
    <t>Revisado y autorizado</t>
  </si>
  <si>
    <t>Gabriela Solano R.</t>
  </si>
  <si>
    <t>Jefe, Sección Administrativa</t>
  </si>
  <si>
    <t>Fuente de financiamiento: Institucional</t>
  </si>
  <si>
    <t>Combustibles para utilización de vehículos y planta eléctrica</t>
  </si>
  <si>
    <t>2019CD-000105-00006400001</t>
  </si>
  <si>
    <t>2.02.02</t>
  </si>
  <si>
    <r>
      <t>2021CD-000001-00064</t>
    </r>
    <r>
      <rPr>
        <sz val="11"/>
        <rFont val="Arial Narrow"/>
        <family val="2"/>
      </rPr>
      <t>0</t>
    </r>
    <r>
      <rPr>
        <sz val="12"/>
        <rFont val="Arial Narrow"/>
        <family val="2"/>
      </rPr>
      <t>0001</t>
    </r>
  </si>
  <si>
    <t>2021CD-000003-0006400001</t>
  </si>
  <si>
    <t>2021CD-000005-0006400001</t>
  </si>
  <si>
    <t>un año</t>
  </si>
  <si>
    <t>GRUPO PRIDES DE COSTA RICA A.C. SOCIEDAD ANONIMA</t>
  </si>
  <si>
    <t xml:space="preserve">2021CD-000007-0006400001 </t>
  </si>
  <si>
    <t>INTERHAND SOCIEDAD ANONIMA</t>
  </si>
  <si>
    <t>Sellos y accesorios</t>
  </si>
  <si>
    <t xml:space="preserve"> 2021CD-000011-0006400001 </t>
  </si>
  <si>
    <t>Reposición por obsolescencia de computadoras Personales (escritorio y portátiles) o ampliación de servidores virtualizados y servidores específicos de configuraciones y dimensiones básicas (tales como telefonía, IVR, call center,antivirus, entre otros)</t>
  </si>
  <si>
    <t>2021CD-000013-0006400001</t>
  </si>
  <si>
    <t>Curso asistente ejecutivo de excelencia</t>
  </si>
  <si>
    <t>2021CD-000012-0006400001</t>
  </si>
  <si>
    <t>BODEGAS DEL CASTILLO SOCIEDAD ANONIMA</t>
  </si>
  <si>
    <t>costo por mes ¢70,060,00</t>
  </si>
  <si>
    <t>GUILLERMO RODRIGUEZ ROJAS</t>
  </si>
  <si>
    <t>SELLOS entrega por demanda</t>
  </si>
  <si>
    <t>INVERSIONES ARIAS ESQUIVEL SOCIEDAD ANONIMA</t>
  </si>
  <si>
    <t>MOTOSERVICIO GRECIA SOCIEDAD ANONIMA</t>
  </si>
  <si>
    <t>2021CD-000016-0006400001</t>
  </si>
  <si>
    <t>Servicios topográficos para delimitación propiedad</t>
  </si>
  <si>
    <t>2021CD-000032-0006400001</t>
  </si>
  <si>
    <t>2021CD-000023-0006400001</t>
  </si>
  <si>
    <t>2021CD-000034-0006400001</t>
  </si>
  <si>
    <t>JEFFRY ESTEBAN MUÑOZ HERNANDEZ</t>
  </si>
  <si>
    <t>2021CD-000054-0006400001</t>
  </si>
  <si>
    <t>1.08.02</t>
  </si>
  <si>
    <t>Mantenimiento sistema eléctrico</t>
  </si>
  <si>
    <t>2021CD-000046-0006400001</t>
  </si>
  <si>
    <t>REPRESENTACIONES SUMI COMP EQUIPOS SOCIEDAD ANONIMA</t>
  </si>
  <si>
    <t>2021CD-000053-0006400001</t>
  </si>
  <si>
    <t>PRODUCTOS LUBRICANTES SOCIEDAD ANONIMA</t>
  </si>
  <si>
    <t>bien</t>
  </si>
  <si>
    <t>Basureros grandes para centro acopio</t>
  </si>
  <si>
    <t>2021CD-000076-0006400001</t>
  </si>
  <si>
    <t>AGENCIAS BASICAS MERCANTILES (A B M DE COSTA RICA) SOCIEDAD ANONIMa</t>
  </si>
  <si>
    <t>por demanda, artículos gafetes</t>
  </si>
  <si>
    <t>2021CD-000071-0006400001</t>
  </si>
  <si>
    <t>2021CD-000066-0006400001</t>
  </si>
  <si>
    <t>DATASOFT SOCIEDAD DE RESPONSABILIDAD LIMITADA</t>
  </si>
  <si>
    <t>costo hora $30,75</t>
  </si>
  <si>
    <t>2021LA-000001-0006400001</t>
  </si>
  <si>
    <t>MAXIPRINT SOCIEDAD ANONIMA</t>
  </si>
  <si>
    <t>2021LA-000002-0006400001</t>
  </si>
  <si>
    <t>PRICE WATERHOUSE COOPERS CONSULTORES SOCIEDAD DE RESPONSABILIDAD LIMITADA</t>
  </si>
  <si>
    <t>2021LA-000003-0006400001</t>
  </si>
  <si>
    <t>2021CD-000084-0006400001</t>
  </si>
  <si>
    <t>ELECTRIK CONSULTANT</t>
  </si>
  <si>
    <t>Renovación y licenciamiento antivirus y filtrado de contenido Karpersky</t>
  </si>
  <si>
    <t>Confección de material impreso informativo y promocional tal como volantes, panfleto, reglas de bolsillo, afiches, folletos informativos, carpetas institucionales, tarjetas de presentación, entre otros</t>
  </si>
  <si>
    <t>Departamento Financiero</t>
  </si>
  <si>
    <t>2020CD-000013-0006400001</t>
  </si>
  <si>
    <t>HUBERT MAY CANTILLANO</t>
  </si>
  <si>
    <t>Servicios de técnicos para digitalización</t>
  </si>
  <si>
    <t>2021CD-000043-0006400001</t>
  </si>
  <si>
    <t>ARHTE CONSULTORES ASESORES EN RECURSOS HUMANOS Y TALENTO EMPRESARIAL SOCIEDAD ANONIMA</t>
  </si>
  <si>
    <t>Servicios en salud ocupacional</t>
  </si>
  <si>
    <t>ASESORIA Y CAPACITACION EMPRESARIAL SOCIEDAD ANONIMA</t>
  </si>
  <si>
    <t>2021LA-000004-0006400001</t>
  </si>
  <si>
    <t xml:space="preserve">Adquisición de cámaras y videograbador de seguridad </t>
  </si>
  <si>
    <t>2021CD-000099-0006400001</t>
  </si>
  <si>
    <t>prorrogas</t>
  </si>
  <si>
    <t>2021CD-000096-0006400001</t>
  </si>
  <si>
    <t>ORACLE CENTROAMERICA</t>
  </si>
  <si>
    <t xml:space="preserve">2021CD-000096-0006400001
</t>
  </si>
  <si>
    <t>Renovación y licenciamiento toad quest</t>
  </si>
  <si>
    <t>JORGE ARTURO HERNANDEZ ROJAS</t>
  </si>
  <si>
    <t>2021LA-000008-0006400001</t>
  </si>
  <si>
    <t>por hora por demanda</t>
  </si>
  <si>
    <t>modificación al contrato 50%</t>
  </si>
  <si>
    <t>Licencias concurrentes de acceso remoto</t>
  </si>
  <si>
    <t>2020CD-000115-0006400001</t>
  </si>
  <si>
    <t>prorrogable</t>
  </si>
  <si>
    <t>se usa por caja chica</t>
  </si>
  <si>
    <t xml:space="preserve">Entregables por año </t>
  </si>
  <si>
    <t>2020CD-000109-0006400001</t>
  </si>
  <si>
    <t>por caja chica u otros</t>
  </si>
  <si>
    <t>caja chica</t>
  </si>
  <si>
    <t>PLAN ANUAL DE ADQUISICIONES 2022</t>
  </si>
  <si>
    <t>Marzo</t>
  </si>
  <si>
    <t>Año 2022</t>
  </si>
  <si>
    <t>Octubre</t>
  </si>
  <si>
    <t>Febrero</t>
  </si>
  <si>
    <t>Enero</t>
  </si>
  <si>
    <t>Julio</t>
  </si>
  <si>
    <t>Impresión de afiche de gestión ética en la institución</t>
  </si>
  <si>
    <t>Empastes de documentos</t>
  </si>
  <si>
    <t>Pago costo fijo y variable</t>
  </si>
  <si>
    <t>1.03.06</t>
  </si>
  <si>
    <t>1.03.06 Comisiones y gastos por servicios financieros y comerciales</t>
  </si>
  <si>
    <t>Contratación Vigente</t>
  </si>
  <si>
    <t>Hospedaje del Sitio web</t>
  </si>
  <si>
    <t>2021LA-000005-0006400001</t>
  </si>
  <si>
    <t>¢1.037.400 por mes / inicia 5 enero 2022</t>
  </si>
  <si>
    <t>Comisión de Salud Ocupacional</t>
  </si>
  <si>
    <t>Consultoría en arquitectura e ingeniería para diagnóstico de accesibilidad ley 7600</t>
  </si>
  <si>
    <t>Estudio de imagen de CONAPE</t>
  </si>
  <si>
    <t>Agosto</t>
  </si>
  <si>
    <t>Diagnóstico de clima organizacional</t>
  </si>
  <si>
    <t>Financiero</t>
  </si>
  <si>
    <t>Asesoría y acompañamiento equipos de alto desempeño</t>
  </si>
  <si>
    <t>Abril</t>
  </si>
  <si>
    <t>Realización de la campaña publicitaria de la institución para el 2023 y plan de medios</t>
  </si>
  <si>
    <t>Asesoria interdisciplinaria en clima organizacional</t>
  </si>
  <si>
    <t>Definición brechas de competencias para definir plan de capacitación</t>
  </si>
  <si>
    <t>Mayo</t>
  </si>
  <si>
    <t xml:space="preserve">Asesoría en NICSP </t>
  </si>
  <si>
    <t>Asesoría en reclutamiento y selección de personal, pruebas psicometricas</t>
  </si>
  <si>
    <t xml:space="preserve">Proyecto de Auditoría estrategia creativa </t>
  </si>
  <si>
    <t>Continuidad del negocio</t>
  </si>
  <si>
    <t>Asesoría en Gestión y aseguramiento de calidad</t>
  </si>
  <si>
    <t>Contratación finaliza</t>
  </si>
  <si>
    <t>Grupo Chevez Zamora</t>
  </si>
  <si>
    <t>2018LN-000007-0009100001</t>
  </si>
  <si>
    <t>convenio marco ministerio hacienda</t>
  </si>
  <si>
    <t>Limpieza edificaciones sede central</t>
  </si>
  <si>
    <t>Limpieza oficina regional</t>
  </si>
  <si>
    <t>Mantenimiento zonas verdes</t>
  </si>
  <si>
    <t xml:space="preserve"> 2018LN-000008-0009100001</t>
  </si>
  <si>
    <t>MULTISERVICIOS ASIRA SOCIEDAD ANONIMA</t>
  </si>
  <si>
    <t>ADEMAR VINDAS HERRERA SOCIEDAD ANONIMA</t>
  </si>
  <si>
    <t>DISTRIBUIDORA Y ENVASADORA DE QUIMICOS</t>
  </si>
  <si>
    <t>ALAVISA DE CAÑAS S A L</t>
  </si>
  <si>
    <t>2021LA-000006-0006400001</t>
  </si>
  <si>
    <t>costo mensual 734.669,64</t>
  </si>
  <si>
    <t>Recuperación de cartera de cobro administrativo</t>
  </si>
  <si>
    <t>Promoción venta de propiedades. Bienes raíces</t>
  </si>
  <si>
    <t>1.06.01 Pólizas</t>
  </si>
  <si>
    <t>1.06.01</t>
  </si>
  <si>
    <t>Póliza de aseguramiento crediticio</t>
  </si>
  <si>
    <t>2021CD-000118-0006400001</t>
  </si>
  <si>
    <t>INSTITUTO NACIONAL DE SEGUROS</t>
  </si>
  <si>
    <t>Comisión de Teletrabajo</t>
  </si>
  <si>
    <t>Capacitación a miembros de comisión en materia ambiental</t>
  </si>
  <si>
    <t>Capacitación a miembros de comisión en materia de teletrabajo</t>
  </si>
  <si>
    <t>Congreso de Apice, alquiler de local para evento</t>
  </si>
  <si>
    <t xml:space="preserve">precalificación
por demanda con pedidos </t>
  </si>
  <si>
    <t>Previsión ley</t>
  </si>
  <si>
    <t>2021CD-000114-0006400001</t>
  </si>
  <si>
    <t xml:space="preserve"> RICOH COSTA RICA SOCIEDAD ANONIMA</t>
  </si>
  <si>
    <t>Semestral</t>
  </si>
  <si>
    <t>Mantenimiento, revisión y reparación de escaner</t>
  </si>
  <si>
    <t>2019CD-000013-0006400001</t>
  </si>
  <si>
    <t>uso por demanda 350 horas anuales</t>
  </si>
  <si>
    <t>suscripción anual</t>
  </si>
  <si>
    <t>1.09.99 Impuestos</t>
  </si>
  <si>
    <t>2017LN-000004-0009100001</t>
  </si>
  <si>
    <t xml:space="preserve"> 2017LN-000005-0009100001</t>
  </si>
  <si>
    <t>Junio</t>
  </si>
  <si>
    <t>2019LN-000005-0009100001</t>
  </si>
  <si>
    <t>co</t>
  </si>
  <si>
    <t xml:space="preserve">Botella plástica </t>
  </si>
  <si>
    <t>Aire de precisión para cuarto de servidores</t>
  </si>
  <si>
    <t>Silla para la jefatura</t>
  </si>
  <si>
    <t>Sustitución estaciones en call center</t>
  </si>
  <si>
    <t>Escaner alto volumen para centro de digitalización</t>
  </si>
  <si>
    <t>5.02.01 Edificios</t>
  </si>
  <si>
    <t>5.02.01</t>
  </si>
  <si>
    <t>Remodelación fachada de edificios</t>
  </si>
  <si>
    <t>Costo diferenciado por años</t>
  </si>
  <si>
    <t>Renovación y soporte Oracle BPM, ECM y SOA, Oracle</t>
  </si>
  <si>
    <t>Mejoras a servicios web y en línea</t>
  </si>
  <si>
    <t>Renovación y soporte Oracle bases de datos</t>
  </si>
  <si>
    <t>Desarrollo de extranet e intranet (portales)</t>
  </si>
  <si>
    <t>Licencias antivirus y filtrado, Tableau</t>
  </si>
  <si>
    <t>Mejoras de aplicaciones no contempladas por el usuario</t>
  </si>
  <si>
    <t xml:space="preserve">Continuidad proyectos tecnologicos </t>
  </si>
  <si>
    <t>Mantenimiento y soporte BPM ECM y SOA  (proa) no aplica mantenimiento evolutivo</t>
  </si>
  <si>
    <t>Mantenimiento y soporte BPM ECM y SOA  (proa) aplica mantenimiento evolutivo</t>
  </si>
  <si>
    <t>Suscripción licencia videoconferencias Teams</t>
  </si>
  <si>
    <t>Mejoras en sistemas SEDENOT</t>
  </si>
  <si>
    <t>Mejoras en sistemas SODELIUN</t>
  </si>
  <si>
    <t xml:space="preserve">Mejoras en sistemas  RESOLI </t>
  </si>
  <si>
    <t xml:space="preserve">Soporte y mantenimiento Sistema para planificación Delphos </t>
  </si>
  <si>
    <t>2019LA-000006-0006400001</t>
  </si>
  <si>
    <t>DESARROLLOS INFORMATICOS DEINSA SOCIEDAD ANONIMA</t>
  </si>
  <si>
    <t>Costo mantenimiento segundo año</t>
  </si>
  <si>
    <t>inicio 2020</t>
  </si>
  <si>
    <t>finaliza 2024</t>
  </si>
  <si>
    <t xml:space="preserve">Soporte y mantenimiento Sistema para evaluación del desempeño Delphos </t>
  </si>
  <si>
    <t>Mantenimiento y soporte sistema de reloj marcador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</si>
</sst>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4" formatCode="_-&quot;₡&quot;* #,##0.00_-;\-&quot;₡&quot;* #,##0.00_-;_-&quot;₡&quot;* &quot;-&quot;??_-;_-@_-"/>
    <numFmt numFmtId="164" formatCode="_(&quot;₡&quot;* #,##0.00_);_(&quot;₡&quot;* \(#,##0.00\);_(&quot;₡&quot;* &quot;-&quot;??_);_(@_)"/>
    <numFmt numFmtId="165" formatCode="_(* #,##0.00_);_(* \(#,##0.00\);_(* &quot;-&quot;??_);_(@_)"/>
    <numFmt numFmtId="166" formatCode="_([$$-540A]* #,##0.00_);_([$$-540A]* \(#,##0.00\);_([$$-540A]* &quot;-&quot;??_);_(@_)"/>
    <numFmt numFmtId="167" formatCode="[$$-540A]#,##0.00"/>
    <numFmt numFmtId="168" formatCode="dd/mm/yyyy;@"/>
    <numFmt numFmtId="169" formatCode="[$$-409]#,##0.00"/>
    <numFmt numFmtId="171" formatCode="dd/mm/yy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4"/>
      <name val="Arial Narrow"/>
      <family val="2"/>
    </font>
    <font>
      <b/>
      <sz val="14"/>
      <name val="Arial Narrow"/>
      <family val="2"/>
    </font>
    <font>
      <sz val="12"/>
      <name val="Arial Narrow"/>
      <family val="2"/>
    </font>
    <font>
      <b/>
      <sz val="12"/>
      <name val="Arial Narrow"/>
      <family val="2"/>
    </font>
    <font>
      <sz val="12"/>
      <color rgb="FFFF0000"/>
      <name val="Arial Narrow"/>
      <family val="2"/>
    </font>
    <font>
      <b/>
      <sz val="16"/>
      <name val="Arial Narrow"/>
      <family val="2"/>
    </font>
    <font>
      <b/>
      <sz val="16"/>
      <color rgb="FF002060"/>
      <name val="Arial Narrow"/>
      <family val="2"/>
    </font>
    <font>
      <sz val="11"/>
      <name val="Arial Narrow"/>
      <family val="2"/>
    </font>
    <font>
      <b/>
      <sz val="14"/>
      <color theme="0"/>
      <name val="Arial Narrow"/>
      <family val="2"/>
    </font>
    <font>
      <b/>
      <sz val="12"/>
      <color theme="0"/>
      <name val="Arial Narrow"/>
      <family val="2"/>
    </font>
    <font>
      <b/>
      <sz val="14"/>
      <color rgb="FF002060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00206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7">
    <xf numFmtId="0" fontId="0" fillId="0" borderId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 applyBorder="0"/>
    <xf numFmtId="0" fontId="2" fillId="0" borderId="0" applyBorder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274">
    <xf numFmtId="0" fontId="0" fillId="0" borderId="0" xfId="0"/>
    <xf numFmtId="0" fontId="3" fillId="0" borderId="0" xfId="0" applyFont="1" applyFill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164" fontId="5" fillId="0" borderId="0" xfId="5" applyFont="1" applyFill="1" applyBorder="1" applyAlignment="1">
      <alignment horizontal="center" vertical="center" wrapText="1"/>
    </xf>
    <xf numFmtId="0" fontId="0" fillId="0" borderId="0" xfId="0" applyFill="1"/>
    <xf numFmtId="0" fontId="4" fillId="0" borderId="1" xfId="0" applyFont="1" applyFill="1" applyBorder="1" applyAlignment="1">
      <alignment vertical="center" wrapText="1"/>
    </xf>
    <xf numFmtId="0" fontId="4" fillId="0" borderId="0" xfId="0" applyFont="1" applyFill="1" applyAlignment="1">
      <alignment vertical="center" wrapText="1"/>
    </xf>
    <xf numFmtId="164" fontId="5" fillId="0" borderId="1" xfId="5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vertical="center" wrapText="1"/>
    </xf>
    <xf numFmtId="164" fontId="3" fillId="0" borderId="1" xfId="5" applyFont="1" applyFill="1" applyBorder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164" fontId="3" fillId="0" borderId="0" xfId="5" applyFont="1" applyFill="1" applyAlignment="1">
      <alignment vertical="center" wrapText="1"/>
    </xf>
    <xf numFmtId="0" fontId="5" fillId="0" borderId="0" xfId="0" applyFont="1" applyFill="1" applyAlignment="1">
      <alignment horizontal="center" vertical="center" wrapText="1"/>
    </xf>
    <xf numFmtId="164" fontId="5" fillId="0" borderId="0" xfId="5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164" fontId="5" fillId="0" borderId="3" xfId="5" applyFont="1" applyFill="1" applyBorder="1" applyAlignment="1">
      <alignment horizontal="center" vertical="center" wrapText="1"/>
    </xf>
    <xf numFmtId="14" fontId="5" fillId="0" borderId="3" xfId="0" applyNumberFormat="1" applyFont="1" applyFill="1" applyBorder="1" applyAlignment="1">
      <alignment vertical="center" wrapText="1"/>
    </xf>
    <xf numFmtId="0" fontId="3" fillId="0" borderId="3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64" fontId="5" fillId="2" borderId="1" xfId="5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164" fontId="3" fillId="3" borderId="1" xfId="5" applyFont="1" applyFill="1" applyBorder="1" applyAlignment="1">
      <alignment horizontal="left" vertical="center" wrapText="1"/>
    </xf>
    <xf numFmtId="164" fontId="5" fillId="3" borderId="1" xfId="5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 wrapText="1"/>
    </xf>
    <xf numFmtId="14" fontId="5" fillId="3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164" fontId="3" fillId="3" borderId="1" xfId="5" applyFont="1" applyFill="1" applyBorder="1" applyAlignment="1">
      <alignment horizontal="center" vertical="center" wrapText="1"/>
    </xf>
    <xf numFmtId="164" fontId="11" fillId="4" borderId="1" xfId="5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164" fontId="3" fillId="2" borderId="1" xfId="5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vertical="center" wrapText="1"/>
    </xf>
    <xf numFmtId="14" fontId="5" fillId="2" borderId="1" xfId="0" applyNumberFormat="1" applyFont="1" applyFill="1" applyBorder="1" applyAlignment="1">
      <alignment horizontal="center" vertical="center" wrapText="1"/>
    </xf>
    <xf numFmtId="164" fontId="3" fillId="2" borderId="1" xfId="5" applyFont="1" applyFill="1" applyBorder="1" applyAlignment="1">
      <alignment horizontal="center" vertical="center" wrapText="1"/>
    </xf>
    <xf numFmtId="166" fontId="5" fillId="3" borderId="1" xfId="0" applyNumberFormat="1" applyFont="1" applyFill="1" applyBorder="1" applyAlignment="1">
      <alignment horizontal="center" vertical="center" wrapText="1"/>
    </xf>
    <xf numFmtId="17" fontId="5" fillId="3" borderId="1" xfId="0" applyNumberFormat="1" applyFont="1" applyFill="1" applyBorder="1" applyAlignment="1">
      <alignment horizontal="center" vertical="center" wrapText="1"/>
    </xf>
    <xf numFmtId="17" fontId="7" fillId="3" borderId="1" xfId="0" applyNumberFormat="1" applyFont="1" applyFill="1" applyBorder="1" applyAlignment="1">
      <alignment horizontal="center" vertical="center" wrapText="1"/>
    </xf>
    <xf numFmtId="14" fontId="7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 applyProtection="1">
      <alignment horizontal="center" vertical="center" wrapText="1"/>
    </xf>
    <xf numFmtId="14" fontId="5" fillId="3" borderId="1" xfId="0" applyNumberFormat="1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center" vertical="center" wrapText="1"/>
    </xf>
    <xf numFmtId="168" fontId="5" fillId="3" borderId="1" xfId="0" applyNumberFormat="1" applyFont="1" applyFill="1" applyBorder="1" applyAlignment="1">
      <alignment horizontal="center" vertical="center" wrapText="1"/>
    </xf>
    <xf numFmtId="166" fontId="5" fillId="3" borderId="1" xfId="5" applyNumberFormat="1" applyFont="1" applyFill="1" applyBorder="1" applyAlignment="1">
      <alignment horizontal="center" vertical="center" wrapText="1"/>
    </xf>
    <xf numFmtId="164" fontId="3" fillId="3" borderId="1" xfId="5" applyFont="1" applyFill="1" applyBorder="1" applyAlignment="1">
      <alignment vertical="center" wrapText="1"/>
    </xf>
    <xf numFmtId="168" fontId="7" fillId="3" borderId="1" xfId="0" applyNumberFormat="1" applyFont="1" applyFill="1" applyBorder="1" applyAlignment="1">
      <alignment horizontal="center" vertical="center" wrapText="1"/>
    </xf>
    <xf numFmtId="167" fontId="5" fillId="3" borderId="1" xfId="5" applyNumberFormat="1" applyFont="1" applyFill="1" applyBorder="1" applyAlignment="1">
      <alignment horizontal="center" vertical="center" wrapText="1"/>
    </xf>
    <xf numFmtId="169" fontId="5" fillId="3" borderId="1" xfId="0" applyNumberFormat="1" applyFont="1" applyFill="1" applyBorder="1" applyAlignment="1">
      <alignment horizontal="center" vertical="center" wrapText="1"/>
    </xf>
    <xf numFmtId="169" fontId="7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top" wrapText="1"/>
    </xf>
    <xf numFmtId="164" fontId="3" fillId="3" borderId="1" xfId="5" applyFont="1" applyFill="1" applyBorder="1" applyAlignment="1" applyProtection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64" fontId="5" fillId="2" borderId="1" xfId="5" applyFont="1" applyFill="1" applyBorder="1" applyAlignment="1">
      <alignment horizontal="center" vertical="center" wrapText="1"/>
    </xf>
    <xf numFmtId="14" fontId="5" fillId="2" borderId="1" xfId="5" applyNumberFormat="1" applyFont="1" applyFill="1" applyBorder="1" applyAlignment="1">
      <alignment horizontal="center" vertical="center" wrapText="1"/>
    </xf>
    <xf numFmtId="14" fontId="7" fillId="2" borderId="1" xfId="0" applyNumberFormat="1" applyFont="1" applyFill="1" applyBorder="1" applyAlignment="1">
      <alignment horizontal="center" vertical="center" wrapText="1"/>
    </xf>
    <xf numFmtId="164" fontId="3" fillId="2" borderId="1" xfId="5" applyFont="1" applyFill="1" applyBorder="1" applyAlignment="1">
      <alignment vertical="center" wrapText="1"/>
    </xf>
    <xf numFmtId="168" fontId="5" fillId="2" borderId="1" xfId="0" applyNumberFormat="1" applyFont="1" applyFill="1" applyBorder="1" applyAlignment="1">
      <alignment horizontal="center" vertical="center" wrapText="1"/>
    </xf>
    <xf numFmtId="168" fontId="7" fillId="2" borderId="1" xfId="0" applyNumberFormat="1" applyFont="1" applyFill="1" applyBorder="1" applyAlignment="1">
      <alignment horizontal="center" vertical="center" wrapText="1"/>
    </xf>
    <xf numFmtId="164" fontId="5" fillId="2" borderId="1" xfId="5" applyFont="1" applyFill="1" applyBorder="1" applyAlignment="1">
      <alignment vertical="center" wrapText="1"/>
    </xf>
    <xf numFmtId="164" fontId="3" fillId="2" borderId="1" xfId="5" applyFont="1" applyFill="1" applyBorder="1" applyAlignment="1" applyProtection="1">
      <alignment vertical="center" wrapText="1"/>
    </xf>
    <xf numFmtId="167" fontId="5" fillId="2" borderId="1" xfId="5" applyNumberFormat="1" applyFont="1" applyFill="1" applyBorder="1" applyAlignment="1">
      <alignment horizontal="center" vertical="center" wrapText="1"/>
    </xf>
    <xf numFmtId="166" fontId="5" fillId="2" borderId="1" xfId="5" applyNumberFormat="1" applyFont="1" applyFill="1" applyBorder="1" applyAlignment="1">
      <alignment horizontal="center" vertical="center" wrapText="1"/>
    </xf>
    <xf numFmtId="14" fontId="5" fillId="2" borderId="1" xfId="5" applyNumberFormat="1" applyFont="1" applyFill="1" applyBorder="1" applyAlignment="1">
      <alignment vertical="center" wrapText="1"/>
    </xf>
    <xf numFmtId="14" fontId="7" fillId="2" borderId="1" xfId="5" applyNumberFormat="1" applyFont="1" applyFill="1" applyBorder="1" applyAlignment="1">
      <alignment vertical="center" wrapText="1"/>
    </xf>
    <xf numFmtId="169" fontId="5" fillId="2" borderId="1" xfId="0" applyNumberFormat="1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17" fontId="6" fillId="0" borderId="0" xfId="0" applyNumberFormat="1" applyFont="1" applyFill="1" applyAlignment="1">
      <alignment horizontal="left" vertical="center" wrapText="1"/>
    </xf>
    <xf numFmtId="0" fontId="5" fillId="0" borderId="0" xfId="0" applyFont="1" applyFill="1" applyBorder="1" applyAlignment="1">
      <alignment vertical="center" wrapText="1"/>
    </xf>
    <xf numFmtId="0" fontId="4" fillId="0" borderId="0" xfId="0" applyFont="1" applyFill="1" applyAlignment="1">
      <alignment horizontal="left" vertical="center" wrapText="1"/>
    </xf>
    <xf numFmtId="0" fontId="10" fillId="0" borderId="0" xfId="0" applyFont="1" applyFill="1" applyAlignment="1">
      <alignment horizontal="left" vertical="center" wrapText="1"/>
    </xf>
    <xf numFmtId="0" fontId="3" fillId="0" borderId="1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44" fontId="5" fillId="3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64" fontId="5" fillId="2" borderId="1" xfId="5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165" fontId="5" fillId="0" borderId="0" xfId="1" applyFont="1" applyFill="1" applyBorder="1" applyAlignment="1">
      <alignment horizontal="center" vertical="center" wrapText="1"/>
    </xf>
    <xf numFmtId="165" fontId="5" fillId="2" borderId="1" xfId="1" applyFont="1" applyFill="1" applyBorder="1" applyAlignment="1">
      <alignment horizontal="center" vertical="center" wrapText="1"/>
    </xf>
    <xf numFmtId="165" fontId="5" fillId="3" borderId="1" xfId="1" applyFont="1" applyFill="1" applyBorder="1" applyAlignment="1">
      <alignment horizontal="center" vertical="center" wrapText="1"/>
    </xf>
    <xf numFmtId="165" fontId="5" fillId="0" borderId="2" xfId="1" applyFont="1" applyFill="1" applyBorder="1" applyAlignment="1">
      <alignment horizontal="center" vertical="center" wrapText="1"/>
    </xf>
    <xf numFmtId="165" fontId="5" fillId="0" borderId="1" xfId="1" applyFont="1" applyFill="1" applyBorder="1" applyAlignment="1">
      <alignment horizontal="center" vertical="center" wrapText="1"/>
    </xf>
    <xf numFmtId="165" fontId="5" fillId="0" borderId="3" xfId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164" fontId="5" fillId="2" borderId="1" xfId="5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164" fontId="5" fillId="2" borderId="1" xfId="5" applyFont="1" applyFill="1" applyBorder="1" applyAlignment="1">
      <alignment horizontal="center" vertical="center" wrapText="1"/>
    </xf>
    <xf numFmtId="14" fontId="7" fillId="2" borderId="1" xfId="5" applyNumberFormat="1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64" fontId="5" fillId="2" borderId="1" xfId="5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center" vertical="center" wrapText="1"/>
    </xf>
    <xf numFmtId="171" fontId="5" fillId="2" borderId="1" xfId="0" applyNumberFormat="1" applyFont="1" applyFill="1" applyBorder="1" applyAlignment="1">
      <alignment horizontal="center" vertical="center" wrapText="1"/>
    </xf>
    <xf numFmtId="164" fontId="5" fillId="3" borderId="2" xfId="5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164" fontId="5" fillId="2" borderId="1" xfId="5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64" fontId="3" fillId="3" borderId="1" xfId="5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164" fontId="5" fillId="2" borderId="1" xfId="5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 applyProtection="1">
      <alignment horizontal="left" vertical="center" wrapText="1"/>
    </xf>
    <xf numFmtId="0" fontId="3" fillId="3" borderId="1" xfId="0" applyFont="1" applyFill="1" applyBorder="1" applyAlignment="1" applyProtection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164" fontId="5" fillId="2" borderId="2" xfId="5" applyFont="1" applyFill="1" applyBorder="1" applyAlignment="1">
      <alignment horizontal="center" vertical="center" wrapText="1"/>
    </xf>
    <xf numFmtId="164" fontId="5" fillId="2" borderId="7" xfId="5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164" fontId="5" fillId="2" borderId="1" xfId="5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164" fontId="5" fillId="3" borderId="2" xfId="5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64" fontId="3" fillId="3" borderId="1" xfId="5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64" fontId="5" fillId="3" borderId="2" xfId="5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164" fontId="5" fillId="2" borderId="2" xfId="5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164" fontId="5" fillId="2" borderId="1" xfId="5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 applyProtection="1">
      <alignment horizontal="center" vertical="center" wrapText="1"/>
    </xf>
    <xf numFmtId="0" fontId="3" fillId="2" borderId="3" xfId="0" applyFont="1" applyFill="1" applyBorder="1" applyAlignment="1" applyProtection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167" fontId="5" fillId="0" borderId="3" xfId="0" applyNumberFormat="1" applyFont="1" applyFill="1" applyBorder="1" applyAlignment="1">
      <alignment horizontal="center" vertical="center" wrapText="1"/>
    </xf>
    <xf numFmtId="14" fontId="5" fillId="2" borderId="1" xfId="0" applyNumberFormat="1" applyFont="1" applyFill="1" applyBorder="1" applyAlignment="1">
      <alignment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7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164" fontId="5" fillId="2" borderId="2" xfId="5" applyFont="1" applyFill="1" applyBorder="1" applyAlignment="1">
      <alignment horizontal="center" vertical="center" wrapText="1"/>
    </xf>
    <xf numFmtId="164" fontId="5" fillId="2" borderId="7" xfId="5" applyFont="1" applyFill="1" applyBorder="1" applyAlignment="1">
      <alignment horizontal="center" vertical="center" wrapText="1"/>
    </xf>
    <xf numFmtId="164" fontId="5" fillId="2" borderId="3" xfId="5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169" fontId="5" fillId="2" borderId="2" xfId="0" applyNumberFormat="1" applyFont="1" applyFill="1" applyBorder="1" applyAlignment="1">
      <alignment horizontal="center" vertical="center" wrapText="1"/>
    </xf>
    <xf numFmtId="169" fontId="5" fillId="2" borderId="3" xfId="0" applyNumberFormat="1" applyFont="1" applyFill="1" applyBorder="1" applyAlignment="1">
      <alignment horizontal="center" vertical="center" wrapText="1"/>
    </xf>
    <xf numFmtId="168" fontId="5" fillId="2" borderId="2" xfId="0" applyNumberFormat="1" applyFont="1" applyFill="1" applyBorder="1" applyAlignment="1">
      <alignment horizontal="center" vertical="center" wrapText="1"/>
    </xf>
    <xf numFmtId="168" fontId="5" fillId="2" borderId="3" xfId="0" applyNumberFormat="1" applyFont="1" applyFill="1" applyBorder="1" applyAlignment="1">
      <alignment horizontal="center" vertical="center" wrapText="1"/>
    </xf>
    <xf numFmtId="168" fontId="7" fillId="2" borderId="2" xfId="0" applyNumberFormat="1" applyFont="1" applyFill="1" applyBorder="1" applyAlignment="1">
      <alignment horizontal="center" vertical="center" wrapText="1"/>
    </xf>
    <xf numFmtId="168" fontId="7" fillId="2" borderId="3" xfId="0" applyNumberFormat="1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left" vertical="center" wrapText="1"/>
    </xf>
    <xf numFmtId="164" fontId="5" fillId="3" borderId="2" xfId="5" applyFont="1" applyFill="1" applyBorder="1" applyAlignment="1">
      <alignment horizontal="center" vertical="center" wrapText="1"/>
    </xf>
    <xf numFmtId="164" fontId="5" fillId="3" borderId="7" xfId="5" applyFont="1" applyFill="1" applyBorder="1" applyAlignment="1">
      <alignment horizontal="center" vertical="center" wrapText="1"/>
    </xf>
    <xf numFmtId="164" fontId="5" fillId="3" borderId="3" xfId="5" applyFont="1" applyFill="1" applyBorder="1" applyAlignment="1">
      <alignment horizontal="center" vertical="center" wrapText="1"/>
    </xf>
    <xf numFmtId="164" fontId="5" fillId="2" borderId="1" xfId="5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12" fillId="4" borderId="11" xfId="0" applyFont="1" applyFill="1" applyBorder="1" applyAlignment="1">
      <alignment horizontal="left" vertical="center" wrapText="1"/>
    </xf>
    <xf numFmtId="0" fontId="12" fillId="4" borderId="12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164" fontId="3" fillId="3" borderId="1" xfId="5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11" fillId="4" borderId="3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165" fontId="11" fillId="4" borderId="3" xfId="1" applyFont="1" applyFill="1" applyBorder="1" applyAlignment="1">
      <alignment horizontal="center" vertical="center" wrapText="1"/>
    </xf>
    <xf numFmtId="165" fontId="11" fillId="4" borderId="1" xfId="1" applyFont="1" applyFill="1" applyBorder="1" applyAlignment="1">
      <alignment horizontal="center" vertical="center" wrapText="1"/>
    </xf>
    <xf numFmtId="0" fontId="11" fillId="4" borderId="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6" fillId="3" borderId="7" xfId="0" applyFont="1" applyFill="1" applyBorder="1" applyAlignment="1">
      <alignment horizontal="left" vertical="center" wrapText="1"/>
    </xf>
    <xf numFmtId="0" fontId="6" fillId="3" borderId="3" xfId="0" applyFont="1" applyFill="1" applyBorder="1" applyAlignment="1">
      <alignment horizontal="left" vertical="center" wrapText="1"/>
    </xf>
    <xf numFmtId="0" fontId="8" fillId="0" borderId="0" xfId="0" applyFont="1" applyFill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164" fontId="11" fillId="4" borderId="1" xfId="5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17" fontId="13" fillId="0" borderId="0" xfId="0" applyNumberFormat="1" applyFont="1" applyFill="1" applyAlignment="1">
      <alignment horizontal="center" vertical="center" wrapText="1"/>
    </xf>
    <xf numFmtId="17" fontId="13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 applyProtection="1">
      <alignment horizontal="center" vertical="center" wrapText="1"/>
    </xf>
    <xf numFmtId="164" fontId="5" fillId="2" borderId="2" xfId="5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7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0" xfId="0" applyFont="1" applyFill="1" applyAlignment="1">
      <alignment horizontal="left" vertical="center" wrapText="1"/>
    </xf>
  </cellXfs>
  <cellStyles count="7">
    <cellStyle name="Millares" xfId="1" builtinId="3"/>
    <cellStyle name="Millares 2" xfId="6"/>
    <cellStyle name="Millares 4" xfId="2"/>
    <cellStyle name="Moneda" xfId="5" builtinId="4"/>
    <cellStyle name="Normal" xfId="0" builtinId="0"/>
    <cellStyle name="Normal 2" xfId="3"/>
    <cellStyle name="Normal 4" xfId="4"/>
  </cellStyles>
  <dxfs count="0"/>
  <tableStyles count="0" defaultTableStyle="TableStyleMedium2" defaultPivotStyle="PivotStyleLight16"/>
  <colors>
    <mruColors>
      <color rgb="FF4BFFD0"/>
      <color rgb="FFCCECFF"/>
      <color rgb="FFCCCCFF"/>
      <color rgb="FFFFCC00"/>
      <color rgb="FFFFCCFF"/>
      <color rgb="FF66FFCC"/>
      <color rgb="FFFFFF99"/>
      <color rgb="FF99FFCC"/>
      <color rgb="FFFFCE85"/>
      <color rgb="FFFFBD5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</xdr:rowOff>
    </xdr:from>
    <xdr:to>
      <xdr:col>0</xdr:col>
      <xdr:colOff>896939</xdr:colOff>
      <xdr:row>3</xdr:row>
      <xdr:rowOff>206376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1"/>
          <a:ext cx="896938" cy="896938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F428"/>
  <sheetViews>
    <sheetView tabSelected="1" zoomScale="78" zoomScaleNormal="78" zoomScaleSheetLayoutView="70" workbookViewId="0">
      <pane ySplit="8" topLeftCell="A9" activePane="bottomLeft" state="frozen"/>
      <selection pane="bottomLeft" activeCell="F7" sqref="F7:F8"/>
    </sheetView>
  </sheetViews>
  <sheetFormatPr baseColWidth="10" defaultColWidth="11.453125" defaultRowHeight="18" x14ac:dyDescent="0.35"/>
  <cols>
    <col min="1" max="1" width="17.7265625" style="273" customWidth="1"/>
    <col min="2" max="2" width="12" style="13" customWidth="1"/>
    <col min="3" max="3" width="12" style="24" customWidth="1"/>
    <col min="4" max="4" width="16.81640625" style="14" customWidth="1"/>
    <col min="5" max="5" width="14.453125" style="14" bestFit="1" customWidth="1"/>
    <col min="6" max="6" width="46.08984375" style="169" customWidth="1"/>
    <col min="7" max="8" width="21.453125" style="15" hidden="1" customWidth="1"/>
    <col min="9" max="9" width="14.6328125" style="16" customWidth="1"/>
    <col min="10" max="10" width="17.453125" style="17" bestFit="1" customWidth="1"/>
    <col min="11" max="11" width="20.1796875" style="94" customWidth="1"/>
    <col min="12" max="12" width="19.26953125" style="97" customWidth="1"/>
    <col min="13" max="13" width="19.1796875" style="155" customWidth="1"/>
    <col min="14" max="14" width="13.54296875" style="3" customWidth="1"/>
    <col min="15" max="15" width="15" style="106" customWidth="1"/>
    <col min="16" max="16" width="16.1796875" style="3" customWidth="1"/>
    <col min="17" max="30" width="11.453125" style="2" customWidth="1"/>
    <col min="31" max="16384" width="11.453125" style="1"/>
  </cols>
  <sheetData>
    <row r="1" spans="1:32" ht="18" customHeight="1" x14ac:dyDescent="0.35">
      <c r="A1" s="249" t="s">
        <v>103</v>
      </c>
      <c r="B1" s="249"/>
      <c r="C1" s="249"/>
      <c r="D1" s="249"/>
      <c r="E1" s="249"/>
      <c r="F1" s="249"/>
      <c r="G1" s="249"/>
      <c r="H1" s="249"/>
      <c r="I1" s="249"/>
      <c r="J1" s="250"/>
      <c r="K1" s="90"/>
      <c r="L1" s="5"/>
      <c r="M1" s="5"/>
      <c r="N1" s="81"/>
      <c r="O1" s="5"/>
      <c r="P1" s="81"/>
      <c r="Q1" s="85"/>
      <c r="R1" s="84"/>
    </row>
    <row r="2" spans="1:32" ht="18" customHeight="1" x14ac:dyDescent="0.35">
      <c r="A2" s="249" t="s">
        <v>104</v>
      </c>
      <c r="B2" s="249"/>
      <c r="C2" s="249"/>
      <c r="D2" s="249"/>
      <c r="E2" s="249"/>
      <c r="F2" s="249"/>
      <c r="G2" s="249"/>
      <c r="H2" s="249"/>
      <c r="I2" s="249"/>
      <c r="J2" s="250"/>
      <c r="K2" s="90"/>
      <c r="L2" s="5"/>
      <c r="M2" s="5"/>
      <c r="N2" s="81"/>
      <c r="O2" s="5"/>
      <c r="P2" s="81"/>
      <c r="Q2" s="85"/>
      <c r="R2" s="84"/>
    </row>
    <row r="3" spans="1:32" ht="18" customHeight="1" x14ac:dyDescent="0.35">
      <c r="A3" s="249" t="s">
        <v>105</v>
      </c>
      <c r="B3" s="249"/>
      <c r="C3" s="249"/>
      <c r="D3" s="249"/>
      <c r="E3" s="249"/>
      <c r="F3" s="249"/>
      <c r="G3" s="249"/>
      <c r="H3" s="249"/>
      <c r="I3" s="249"/>
      <c r="J3" s="250"/>
      <c r="K3" s="90"/>
      <c r="L3" s="5"/>
      <c r="M3" s="5"/>
      <c r="N3" s="81"/>
      <c r="O3" s="5"/>
      <c r="P3" s="81"/>
      <c r="Q3" s="85"/>
      <c r="R3" s="84"/>
    </row>
    <row r="4" spans="1:32" ht="30.5" customHeight="1" x14ac:dyDescent="0.35">
      <c r="A4" s="252" t="s">
        <v>544</v>
      </c>
      <c r="B4" s="252"/>
      <c r="C4" s="252"/>
      <c r="D4" s="252"/>
      <c r="E4" s="252"/>
      <c r="F4" s="252"/>
      <c r="G4" s="252"/>
      <c r="H4" s="252"/>
      <c r="I4" s="252"/>
      <c r="J4" s="253"/>
      <c r="K4" s="90"/>
      <c r="L4" s="5"/>
      <c r="M4" s="5"/>
      <c r="N4" s="81"/>
      <c r="O4" s="5"/>
      <c r="P4" s="81"/>
      <c r="Q4" s="85"/>
      <c r="R4" s="84"/>
    </row>
    <row r="5" spans="1:32" ht="20.149999999999999" customHeight="1" x14ac:dyDescent="0.35">
      <c r="A5" s="254" t="s">
        <v>462</v>
      </c>
      <c r="B5" s="254"/>
      <c r="C5" s="254"/>
      <c r="D5" s="254"/>
      <c r="E5" s="254"/>
      <c r="F5" s="254"/>
      <c r="G5" s="254"/>
      <c r="H5" s="254"/>
      <c r="I5" s="254"/>
      <c r="J5" s="255"/>
      <c r="K5" s="90"/>
      <c r="L5" s="5"/>
      <c r="M5" s="5"/>
      <c r="N5" s="81"/>
      <c r="O5" s="5"/>
      <c r="P5" s="81"/>
      <c r="Q5" s="85"/>
      <c r="R5" s="84"/>
    </row>
    <row r="6" spans="1:32" ht="8.25" customHeight="1" x14ac:dyDescent="0.35">
      <c r="A6" s="135"/>
      <c r="B6" s="4"/>
      <c r="C6" s="23"/>
      <c r="D6" s="5"/>
      <c r="E6" s="5"/>
      <c r="F6" s="135"/>
      <c r="G6" s="6"/>
      <c r="H6" s="6"/>
      <c r="I6" s="5"/>
      <c r="J6" s="6"/>
      <c r="K6" s="90"/>
      <c r="L6" s="5"/>
      <c r="M6" s="5"/>
      <c r="N6" s="81"/>
      <c r="O6" s="5"/>
      <c r="P6" s="81"/>
      <c r="Q6" s="85"/>
      <c r="R6" s="84"/>
      <c r="AF6" s="7"/>
    </row>
    <row r="7" spans="1:32" ht="66" customHeight="1" x14ac:dyDescent="0.35">
      <c r="A7" s="242" t="s">
        <v>106</v>
      </c>
      <c r="B7" s="242" t="s">
        <v>107</v>
      </c>
      <c r="C7" s="242" t="s">
        <v>426</v>
      </c>
      <c r="D7" s="242" t="s">
        <v>123</v>
      </c>
      <c r="E7" s="245" t="s">
        <v>456</v>
      </c>
      <c r="F7" s="242" t="s">
        <v>108</v>
      </c>
      <c r="G7" s="36" t="s">
        <v>111</v>
      </c>
      <c r="H7" s="36" t="s">
        <v>112</v>
      </c>
      <c r="I7" s="251" t="s">
        <v>261</v>
      </c>
      <c r="J7" s="251" t="s">
        <v>260</v>
      </c>
      <c r="K7" s="243" t="s">
        <v>181</v>
      </c>
      <c r="L7" s="241" t="s">
        <v>182</v>
      </c>
      <c r="M7" s="241" t="s">
        <v>183</v>
      </c>
      <c r="N7" s="241" t="s">
        <v>185</v>
      </c>
      <c r="O7" s="241" t="s">
        <v>184</v>
      </c>
      <c r="P7" s="241" t="s">
        <v>186</v>
      </c>
      <c r="Q7" s="22"/>
    </row>
    <row r="8" spans="1:32" s="9" customFormat="1" ht="18" customHeight="1" x14ac:dyDescent="0.35">
      <c r="A8" s="242"/>
      <c r="B8" s="242"/>
      <c r="C8" s="242"/>
      <c r="D8" s="242"/>
      <c r="E8" s="241"/>
      <c r="F8" s="242"/>
      <c r="G8" s="36" t="s">
        <v>109</v>
      </c>
      <c r="H8" s="36" t="s">
        <v>109</v>
      </c>
      <c r="I8" s="251"/>
      <c r="J8" s="251"/>
      <c r="K8" s="244"/>
      <c r="L8" s="242"/>
      <c r="M8" s="242"/>
      <c r="N8" s="242"/>
      <c r="O8" s="242"/>
      <c r="P8" s="242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</row>
    <row r="9" spans="1:32" ht="36" customHeight="1" x14ac:dyDescent="0.35">
      <c r="A9" s="246" t="s">
        <v>34</v>
      </c>
      <c r="B9" s="27" t="s">
        <v>33</v>
      </c>
      <c r="C9" s="28" t="s">
        <v>440</v>
      </c>
      <c r="D9" s="29" t="s">
        <v>119</v>
      </c>
      <c r="E9" s="49" t="s">
        <v>457</v>
      </c>
      <c r="F9" s="136" t="s">
        <v>114</v>
      </c>
      <c r="G9" s="30">
        <v>0</v>
      </c>
      <c r="H9" s="30">
        <v>7500000</v>
      </c>
      <c r="I9" s="49" t="s">
        <v>545</v>
      </c>
      <c r="J9" s="31">
        <v>8000000</v>
      </c>
      <c r="K9" s="89"/>
      <c r="L9" s="98"/>
      <c r="M9" s="43"/>
      <c r="N9" s="44"/>
      <c r="O9" s="45"/>
      <c r="P9" s="29"/>
    </row>
    <row r="10" spans="1:32" ht="36" customHeight="1" x14ac:dyDescent="0.35">
      <c r="A10" s="247"/>
      <c r="B10" s="148" t="s">
        <v>33</v>
      </c>
      <c r="C10" s="149" t="s">
        <v>120</v>
      </c>
      <c r="D10" s="150" t="s">
        <v>333</v>
      </c>
      <c r="E10" s="150" t="s">
        <v>457</v>
      </c>
      <c r="F10" s="160" t="s">
        <v>113</v>
      </c>
      <c r="G10" s="30">
        <v>3800000</v>
      </c>
      <c r="H10" s="30">
        <v>600000</v>
      </c>
      <c r="I10" s="150" t="s">
        <v>427</v>
      </c>
      <c r="J10" s="151">
        <v>5400000</v>
      </c>
      <c r="K10" s="156" t="s">
        <v>466</v>
      </c>
      <c r="L10" s="156" t="s">
        <v>188</v>
      </c>
      <c r="M10" s="86">
        <v>4474800</v>
      </c>
      <c r="N10" s="33">
        <v>44256</v>
      </c>
      <c r="O10" s="33">
        <v>45716</v>
      </c>
      <c r="P10" s="34"/>
    </row>
    <row r="11" spans="1:32" ht="36" customHeight="1" x14ac:dyDescent="0.35">
      <c r="A11" s="263" t="s">
        <v>36</v>
      </c>
      <c r="B11" s="37" t="s">
        <v>35</v>
      </c>
      <c r="C11" s="38" t="s">
        <v>440</v>
      </c>
      <c r="D11" s="25" t="s">
        <v>119</v>
      </c>
      <c r="E11" s="61" t="s">
        <v>457</v>
      </c>
      <c r="F11" s="170" t="s">
        <v>116</v>
      </c>
      <c r="G11" s="39">
        <v>0</v>
      </c>
      <c r="H11" s="39">
        <v>400000</v>
      </c>
      <c r="I11" s="61" t="s">
        <v>546</v>
      </c>
      <c r="J11" s="26">
        <v>1000000</v>
      </c>
      <c r="K11" s="91"/>
      <c r="L11" s="96"/>
      <c r="M11" s="152"/>
      <c r="N11" s="40"/>
      <c r="O11" s="105"/>
      <c r="P11" s="40"/>
    </row>
    <row r="12" spans="1:32" ht="36" customHeight="1" x14ac:dyDescent="0.35">
      <c r="A12" s="263"/>
      <c r="B12" s="37" t="s">
        <v>35</v>
      </c>
      <c r="C12" s="38" t="s">
        <v>120</v>
      </c>
      <c r="D12" s="25" t="s">
        <v>333</v>
      </c>
      <c r="E12" s="61" t="s">
        <v>457</v>
      </c>
      <c r="F12" s="170" t="s">
        <v>117</v>
      </c>
      <c r="G12" s="42">
        <v>300000</v>
      </c>
      <c r="H12" s="42">
        <v>0</v>
      </c>
      <c r="I12" s="61" t="s">
        <v>547</v>
      </c>
      <c r="J12" s="26">
        <v>1000000</v>
      </c>
      <c r="K12" s="87"/>
      <c r="L12" s="96"/>
      <c r="M12" s="147"/>
      <c r="N12" s="41"/>
      <c r="O12" s="41"/>
      <c r="P12" s="25"/>
    </row>
    <row r="13" spans="1:32" ht="62" x14ac:dyDescent="0.35">
      <c r="A13" s="264" t="s">
        <v>37</v>
      </c>
      <c r="B13" s="27" t="s">
        <v>14</v>
      </c>
      <c r="C13" s="28" t="s">
        <v>440</v>
      </c>
      <c r="D13" s="29" t="s">
        <v>28</v>
      </c>
      <c r="E13" s="49" t="s">
        <v>457</v>
      </c>
      <c r="F13" s="136" t="s">
        <v>118</v>
      </c>
      <c r="G13" s="30">
        <v>0</v>
      </c>
      <c r="H13" s="30">
        <v>2000000</v>
      </c>
      <c r="I13" s="49" t="s">
        <v>427</v>
      </c>
      <c r="J13" s="31">
        <v>3500000</v>
      </c>
      <c r="K13" s="89" t="s">
        <v>328</v>
      </c>
      <c r="L13" s="98" t="s">
        <v>329</v>
      </c>
      <c r="M13" s="156" t="s">
        <v>189</v>
      </c>
      <c r="N13" s="33">
        <v>43782</v>
      </c>
      <c r="O13" s="33">
        <v>45242</v>
      </c>
      <c r="P13" s="29" t="s">
        <v>227</v>
      </c>
    </row>
    <row r="14" spans="1:32" ht="46.5" x14ac:dyDescent="0.35">
      <c r="A14" s="265" t="s">
        <v>39</v>
      </c>
      <c r="B14" s="37" t="s">
        <v>38</v>
      </c>
      <c r="C14" s="38" t="s">
        <v>440</v>
      </c>
      <c r="D14" s="140" t="s">
        <v>119</v>
      </c>
      <c r="E14" s="140" t="s">
        <v>457</v>
      </c>
      <c r="F14" s="168" t="s">
        <v>115</v>
      </c>
      <c r="G14" s="39">
        <v>0</v>
      </c>
      <c r="H14" s="39">
        <v>900000</v>
      </c>
      <c r="I14" s="140" t="s">
        <v>427</v>
      </c>
      <c r="J14" s="143">
        <v>1000000</v>
      </c>
      <c r="K14" s="152" t="s">
        <v>478</v>
      </c>
      <c r="L14" s="152" t="s">
        <v>479</v>
      </c>
      <c r="M14" s="147">
        <v>840720</v>
      </c>
      <c r="N14" s="41">
        <v>44287</v>
      </c>
      <c r="O14" s="41">
        <v>45746</v>
      </c>
      <c r="P14" s="152" t="s">
        <v>480</v>
      </c>
    </row>
    <row r="15" spans="1:32" ht="62" x14ac:dyDescent="0.35">
      <c r="A15" s="266" t="s">
        <v>40</v>
      </c>
      <c r="B15" s="27" t="s">
        <v>4</v>
      </c>
      <c r="C15" s="28" t="s">
        <v>440</v>
      </c>
      <c r="D15" s="47" t="s">
        <v>119</v>
      </c>
      <c r="E15" s="47" t="s">
        <v>457</v>
      </c>
      <c r="F15" s="136" t="s">
        <v>124</v>
      </c>
      <c r="G15" s="153">
        <v>0</v>
      </c>
      <c r="H15" s="153">
        <f>700000-5503</f>
        <v>694497</v>
      </c>
      <c r="I15" s="49" t="s">
        <v>546</v>
      </c>
      <c r="J15" s="31">
        <v>250000</v>
      </c>
      <c r="K15" s="92" t="s">
        <v>364</v>
      </c>
      <c r="L15" s="98" t="s">
        <v>365</v>
      </c>
      <c r="M15" s="156" t="s">
        <v>218</v>
      </c>
      <c r="N15" s="33">
        <v>43875</v>
      </c>
      <c r="O15" s="33">
        <v>45335</v>
      </c>
      <c r="P15" s="32" t="s">
        <v>227</v>
      </c>
    </row>
    <row r="16" spans="1:32" ht="62" x14ac:dyDescent="0.35">
      <c r="A16" s="266"/>
      <c r="B16" s="154" t="s">
        <v>4</v>
      </c>
      <c r="C16" s="28" t="s">
        <v>440</v>
      </c>
      <c r="D16" s="47" t="s">
        <v>125</v>
      </c>
      <c r="E16" s="47" t="s">
        <v>457</v>
      </c>
      <c r="F16" s="136" t="s">
        <v>190</v>
      </c>
      <c r="G16" s="30">
        <v>0</v>
      </c>
      <c r="H16" s="30">
        <v>500000</v>
      </c>
      <c r="I16" s="156" t="s">
        <v>546</v>
      </c>
      <c r="J16" s="31">
        <v>1000000</v>
      </c>
      <c r="K16" s="92" t="s">
        <v>364</v>
      </c>
      <c r="L16" s="156" t="s">
        <v>365</v>
      </c>
      <c r="M16" s="156" t="s">
        <v>218</v>
      </c>
      <c r="N16" s="33">
        <v>43875</v>
      </c>
      <c r="O16" s="33">
        <v>45335</v>
      </c>
      <c r="P16" s="32" t="s">
        <v>227</v>
      </c>
      <c r="Q16" s="127"/>
      <c r="R16" s="127"/>
      <c r="S16" s="127"/>
      <c r="T16" s="127"/>
      <c r="U16" s="127"/>
      <c r="V16" s="127"/>
      <c r="W16" s="127"/>
      <c r="X16" s="127"/>
      <c r="Y16" s="127"/>
      <c r="Z16" s="127"/>
      <c r="AA16" s="127"/>
      <c r="AB16" s="127"/>
      <c r="AC16" s="127"/>
      <c r="AD16" s="127"/>
    </row>
    <row r="17" spans="1:30" ht="62" x14ac:dyDescent="0.35">
      <c r="A17" s="266"/>
      <c r="B17" s="27" t="s">
        <v>4</v>
      </c>
      <c r="C17" s="28" t="s">
        <v>440</v>
      </c>
      <c r="D17" s="47" t="s">
        <v>26</v>
      </c>
      <c r="E17" s="47" t="s">
        <v>457</v>
      </c>
      <c r="F17" s="136" t="s">
        <v>335</v>
      </c>
      <c r="G17" s="30"/>
      <c r="H17" s="30"/>
      <c r="I17" s="31" t="s">
        <v>546</v>
      </c>
      <c r="J17" s="31">
        <v>750000</v>
      </c>
      <c r="K17" s="92" t="s">
        <v>364</v>
      </c>
      <c r="L17" s="98" t="s">
        <v>365</v>
      </c>
      <c r="M17" s="156" t="s">
        <v>218</v>
      </c>
      <c r="N17" s="33">
        <v>43875</v>
      </c>
      <c r="O17" s="33">
        <v>45335</v>
      </c>
      <c r="P17" s="32" t="s">
        <v>227</v>
      </c>
    </row>
    <row r="18" spans="1:30" ht="62" x14ac:dyDescent="0.35">
      <c r="A18" s="266"/>
      <c r="B18" s="27" t="s">
        <v>4</v>
      </c>
      <c r="C18" s="28" t="s">
        <v>440</v>
      </c>
      <c r="D18" s="47" t="s">
        <v>27</v>
      </c>
      <c r="E18" s="47" t="s">
        <v>457</v>
      </c>
      <c r="F18" s="136" t="s">
        <v>122</v>
      </c>
      <c r="G18" s="30">
        <v>0</v>
      </c>
      <c r="H18" s="30">
        <v>1000000</v>
      </c>
      <c r="I18" s="49" t="s">
        <v>546</v>
      </c>
      <c r="J18" s="31">
        <v>200000</v>
      </c>
      <c r="K18" s="92" t="s">
        <v>364</v>
      </c>
      <c r="L18" s="98" t="s">
        <v>365</v>
      </c>
      <c r="M18" s="156" t="s">
        <v>218</v>
      </c>
      <c r="N18" s="33">
        <v>43875</v>
      </c>
      <c r="O18" s="33">
        <v>45335</v>
      </c>
      <c r="P18" s="32" t="s">
        <v>227</v>
      </c>
    </row>
    <row r="19" spans="1:30" ht="62" x14ac:dyDescent="0.35">
      <c r="A19" s="266"/>
      <c r="B19" s="27" t="s">
        <v>4</v>
      </c>
      <c r="C19" s="28" t="s">
        <v>120</v>
      </c>
      <c r="D19" s="47" t="s">
        <v>120</v>
      </c>
      <c r="E19" s="47" t="s">
        <v>457</v>
      </c>
      <c r="F19" s="136" t="s">
        <v>335</v>
      </c>
      <c r="G19" s="153">
        <v>3839000</v>
      </c>
      <c r="H19" s="153">
        <v>0</v>
      </c>
      <c r="I19" s="49" t="s">
        <v>546</v>
      </c>
      <c r="J19" s="31">
        <v>1200000</v>
      </c>
      <c r="K19" s="92" t="s">
        <v>364</v>
      </c>
      <c r="L19" s="98" t="s">
        <v>365</v>
      </c>
      <c r="M19" s="156" t="s">
        <v>218</v>
      </c>
      <c r="N19" s="33">
        <v>43875</v>
      </c>
      <c r="O19" s="33">
        <v>45335</v>
      </c>
      <c r="P19" s="32" t="s">
        <v>227</v>
      </c>
    </row>
    <row r="20" spans="1:30" ht="36" customHeight="1" x14ac:dyDescent="0.35">
      <c r="A20" s="266"/>
      <c r="B20" s="27" t="s">
        <v>4</v>
      </c>
      <c r="C20" s="28" t="s">
        <v>440</v>
      </c>
      <c r="D20" s="47" t="s">
        <v>0</v>
      </c>
      <c r="E20" s="47" t="s">
        <v>457</v>
      </c>
      <c r="F20" s="136" t="s">
        <v>121</v>
      </c>
      <c r="G20" s="30">
        <v>5190000</v>
      </c>
      <c r="H20" s="30">
        <v>0</v>
      </c>
      <c r="I20" s="49" t="s">
        <v>427</v>
      </c>
      <c r="J20" s="31">
        <v>2000000</v>
      </c>
      <c r="K20" s="156" t="s">
        <v>412</v>
      </c>
      <c r="L20" s="98" t="s">
        <v>413</v>
      </c>
      <c r="M20" s="31" t="s">
        <v>218</v>
      </c>
      <c r="N20" s="33">
        <v>44133</v>
      </c>
      <c r="O20" s="33">
        <v>45593</v>
      </c>
      <c r="P20" s="31" t="s">
        <v>227</v>
      </c>
    </row>
    <row r="21" spans="1:30" ht="62" x14ac:dyDescent="0.35">
      <c r="A21" s="266"/>
      <c r="B21" s="27" t="s">
        <v>4</v>
      </c>
      <c r="C21" s="28" t="s">
        <v>440</v>
      </c>
      <c r="D21" s="47" t="s">
        <v>2</v>
      </c>
      <c r="E21" s="47" t="s">
        <v>457</v>
      </c>
      <c r="F21" s="136" t="s">
        <v>262</v>
      </c>
      <c r="G21" s="30">
        <v>0</v>
      </c>
      <c r="H21" s="30">
        <f>680000+5503+9000</f>
        <v>694503</v>
      </c>
      <c r="I21" s="49" t="s">
        <v>546</v>
      </c>
      <c r="J21" s="31">
        <v>500000</v>
      </c>
      <c r="K21" s="92" t="s">
        <v>364</v>
      </c>
      <c r="L21" s="98" t="s">
        <v>365</v>
      </c>
      <c r="M21" s="156" t="s">
        <v>218</v>
      </c>
      <c r="N21" s="33">
        <v>43875</v>
      </c>
      <c r="O21" s="33">
        <v>45335</v>
      </c>
      <c r="P21" s="32" t="s">
        <v>227</v>
      </c>
    </row>
    <row r="22" spans="1:30" ht="72" customHeight="1" x14ac:dyDescent="0.35">
      <c r="A22" s="267" t="s">
        <v>41</v>
      </c>
      <c r="B22" s="185" t="s">
        <v>110</v>
      </c>
      <c r="C22" s="188" t="s">
        <v>440</v>
      </c>
      <c r="D22" s="182" t="s">
        <v>0</v>
      </c>
      <c r="E22" s="182" t="s">
        <v>457</v>
      </c>
      <c r="F22" s="191" t="s">
        <v>126</v>
      </c>
      <c r="G22" s="42">
        <v>300000000</v>
      </c>
      <c r="H22" s="42">
        <v>0</v>
      </c>
      <c r="I22" s="61" t="s">
        <v>550</v>
      </c>
      <c r="J22" s="143">
        <v>200000000</v>
      </c>
      <c r="K22" s="87" t="s">
        <v>269</v>
      </c>
      <c r="L22" s="96" t="s">
        <v>192</v>
      </c>
      <c r="M22" s="147" t="s">
        <v>215</v>
      </c>
      <c r="N22" s="63">
        <v>43412</v>
      </c>
      <c r="O22" s="41">
        <v>44872</v>
      </c>
      <c r="P22" s="25" t="s">
        <v>227</v>
      </c>
    </row>
    <row r="23" spans="1:30" ht="31" x14ac:dyDescent="0.35">
      <c r="A23" s="268"/>
      <c r="B23" s="186"/>
      <c r="C23" s="189"/>
      <c r="D23" s="184"/>
      <c r="E23" s="184"/>
      <c r="F23" s="192"/>
      <c r="G23" s="42"/>
      <c r="H23" s="42"/>
      <c r="I23" s="152" t="s">
        <v>549</v>
      </c>
      <c r="J23" s="144"/>
      <c r="K23" s="152" t="s">
        <v>468</v>
      </c>
      <c r="L23" s="152" t="s">
        <v>383</v>
      </c>
      <c r="M23" s="147">
        <v>11979875.800000001</v>
      </c>
      <c r="N23" s="63">
        <v>44251</v>
      </c>
      <c r="O23" s="64">
        <v>44615</v>
      </c>
      <c r="P23" s="152" t="s">
        <v>469</v>
      </c>
      <c r="Q23" s="127"/>
      <c r="R23" s="127"/>
      <c r="S23" s="127"/>
      <c r="T23" s="127"/>
      <c r="U23" s="127"/>
      <c r="V23" s="127"/>
      <c r="W23" s="127"/>
      <c r="X23" s="127"/>
      <c r="Y23" s="127"/>
      <c r="Z23" s="127"/>
      <c r="AA23" s="127"/>
      <c r="AB23" s="127"/>
      <c r="AC23" s="127"/>
      <c r="AD23" s="127"/>
    </row>
    <row r="24" spans="1:30" ht="62" x14ac:dyDescent="0.35">
      <c r="A24" s="268"/>
      <c r="B24" s="187"/>
      <c r="C24" s="190"/>
      <c r="D24" s="183"/>
      <c r="E24" s="183"/>
      <c r="F24" s="193"/>
      <c r="G24" s="42"/>
      <c r="H24" s="42"/>
      <c r="I24" s="152" t="s">
        <v>427</v>
      </c>
      <c r="J24" s="144"/>
      <c r="K24" s="152" t="s">
        <v>526</v>
      </c>
      <c r="L24" s="152" t="s">
        <v>414</v>
      </c>
      <c r="M24" s="147">
        <v>1107513</v>
      </c>
      <c r="N24" s="63">
        <v>44499</v>
      </c>
      <c r="O24" s="41">
        <v>45959</v>
      </c>
      <c r="P24" s="152" t="s">
        <v>527</v>
      </c>
      <c r="Q24" s="127"/>
      <c r="R24" s="127"/>
      <c r="S24" s="127"/>
      <c r="T24" s="127"/>
      <c r="U24" s="127"/>
      <c r="V24" s="127"/>
      <c r="W24" s="127"/>
      <c r="X24" s="127"/>
      <c r="Y24" s="127"/>
      <c r="Z24" s="127"/>
      <c r="AA24" s="127"/>
      <c r="AB24" s="127"/>
      <c r="AC24" s="127"/>
      <c r="AD24" s="127"/>
    </row>
    <row r="25" spans="1:30" ht="62.15" customHeight="1" x14ac:dyDescent="0.35">
      <c r="A25" s="268"/>
      <c r="B25" s="185" t="s">
        <v>110</v>
      </c>
      <c r="C25" s="188" t="s">
        <v>440</v>
      </c>
      <c r="D25" s="182" t="s">
        <v>0</v>
      </c>
      <c r="E25" s="182" t="s">
        <v>457</v>
      </c>
      <c r="F25" s="191" t="s">
        <v>127</v>
      </c>
      <c r="G25" s="42"/>
      <c r="H25" s="42"/>
      <c r="I25" s="61" t="s">
        <v>548</v>
      </c>
      <c r="J25" s="194">
        <v>30000000</v>
      </c>
      <c r="K25" s="87" t="s">
        <v>232</v>
      </c>
      <c r="L25" s="96" t="s">
        <v>233</v>
      </c>
      <c r="M25" s="147">
        <v>11000000</v>
      </c>
      <c r="N25" s="63">
        <v>43208</v>
      </c>
      <c r="O25" s="64">
        <v>44668</v>
      </c>
      <c r="P25" s="25" t="s">
        <v>227</v>
      </c>
    </row>
    <row r="26" spans="1:30" ht="62" x14ac:dyDescent="0.35">
      <c r="A26" s="268"/>
      <c r="B26" s="186"/>
      <c r="C26" s="189"/>
      <c r="D26" s="184"/>
      <c r="E26" s="184"/>
      <c r="F26" s="192"/>
      <c r="G26" s="42"/>
      <c r="H26" s="42"/>
      <c r="I26" s="61" t="s">
        <v>427</v>
      </c>
      <c r="J26" s="195"/>
      <c r="K26" s="87" t="s">
        <v>403</v>
      </c>
      <c r="L26" s="96" t="s">
        <v>404</v>
      </c>
      <c r="M26" s="147" t="s">
        <v>322</v>
      </c>
      <c r="N26" s="63">
        <v>44023</v>
      </c>
      <c r="O26" s="41">
        <v>45483</v>
      </c>
      <c r="P26" s="25" t="s">
        <v>227</v>
      </c>
    </row>
    <row r="27" spans="1:30" ht="31.5" customHeight="1" x14ac:dyDescent="0.35">
      <c r="A27" s="268"/>
      <c r="B27" s="186"/>
      <c r="C27" s="189"/>
      <c r="D27" s="184"/>
      <c r="E27" s="184"/>
      <c r="F27" s="192"/>
      <c r="G27" s="42"/>
      <c r="H27" s="42"/>
      <c r="I27" s="61" t="s">
        <v>427</v>
      </c>
      <c r="J27" s="195"/>
      <c r="K27" s="87" t="s">
        <v>398</v>
      </c>
      <c r="L27" s="96" t="s">
        <v>399</v>
      </c>
      <c r="M27" s="147" t="s">
        <v>322</v>
      </c>
      <c r="N27" s="63">
        <v>43993</v>
      </c>
      <c r="O27" s="41">
        <v>45453</v>
      </c>
      <c r="P27" s="25" t="s">
        <v>227</v>
      </c>
    </row>
    <row r="28" spans="1:30" ht="31" x14ac:dyDescent="0.35">
      <c r="A28" s="266" t="s">
        <v>42</v>
      </c>
      <c r="B28" s="27" t="s">
        <v>5</v>
      </c>
      <c r="C28" s="28" t="s">
        <v>440</v>
      </c>
      <c r="D28" s="29" t="s">
        <v>119</v>
      </c>
      <c r="E28" s="49" t="s">
        <v>457</v>
      </c>
      <c r="F28" s="136" t="s">
        <v>357</v>
      </c>
      <c r="G28" s="29">
        <v>0</v>
      </c>
      <c r="H28" s="29">
        <v>250000</v>
      </c>
      <c r="I28" s="49" t="s">
        <v>546</v>
      </c>
      <c r="J28" s="31">
        <v>150000</v>
      </c>
      <c r="K28" s="89"/>
      <c r="L28" s="98"/>
      <c r="M28" s="156"/>
      <c r="N28" s="156"/>
      <c r="O28" s="156"/>
      <c r="P28" s="29" t="s">
        <v>539</v>
      </c>
    </row>
    <row r="29" spans="1:30" ht="31" x14ac:dyDescent="0.35">
      <c r="A29" s="266"/>
      <c r="B29" s="27" t="s">
        <v>5</v>
      </c>
      <c r="C29" s="28" t="s">
        <v>440</v>
      </c>
      <c r="D29" s="29" t="s">
        <v>125</v>
      </c>
      <c r="E29" s="49" t="s">
        <v>457</v>
      </c>
      <c r="F29" s="136" t="s">
        <v>357</v>
      </c>
      <c r="G29" s="29">
        <v>0</v>
      </c>
      <c r="H29" s="29">
        <v>250000</v>
      </c>
      <c r="I29" s="49" t="s">
        <v>546</v>
      </c>
      <c r="J29" s="31">
        <v>500000</v>
      </c>
      <c r="K29" s="89"/>
      <c r="L29" s="98"/>
      <c r="M29" s="156"/>
      <c r="N29" s="156"/>
      <c r="O29" s="156"/>
      <c r="P29" s="29" t="s">
        <v>539</v>
      </c>
    </row>
    <row r="30" spans="1:30" ht="31" x14ac:dyDescent="0.35">
      <c r="A30" s="266"/>
      <c r="B30" s="27" t="s">
        <v>5</v>
      </c>
      <c r="C30" s="28" t="s">
        <v>440</v>
      </c>
      <c r="D30" s="29" t="s">
        <v>1</v>
      </c>
      <c r="E30" s="49" t="s">
        <v>457</v>
      </c>
      <c r="F30" s="136" t="s">
        <v>552</v>
      </c>
      <c r="G30" s="29">
        <v>0</v>
      </c>
      <c r="H30" s="29">
        <v>90000</v>
      </c>
      <c r="I30" s="49" t="s">
        <v>548</v>
      </c>
      <c r="J30" s="31">
        <v>20000</v>
      </c>
      <c r="K30" s="89" t="s">
        <v>225</v>
      </c>
      <c r="L30" s="98" t="s">
        <v>226</v>
      </c>
      <c r="M30" s="156" t="s">
        <v>215</v>
      </c>
      <c r="N30" s="50">
        <v>43180</v>
      </c>
      <c r="O30" s="53">
        <v>44640</v>
      </c>
      <c r="P30" s="29" t="s">
        <v>227</v>
      </c>
    </row>
    <row r="31" spans="1:30" ht="36" x14ac:dyDescent="0.35">
      <c r="A31" s="266"/>
      <c r="B31" s="27" t="s">
        <v>5</v>
      </c>
      <c r="C31" s="28" t="s">
        <v>440</v>
      </c>
      <c r="D31" s="29" t="s">
        <v>133</v>
      </c>
      <c r="E31" s="49" t="s">
        <v>457</v>
      </c>
      <c r="F31" s="136" t="s">
        <v>551</v>
      </c>
      <c r="G31" s="29">
        <v>0</v>
      </c>
      <c r="H31" s="29">
        <v>0</v>
      </c>
      <c r="I31" s="49" t="s">
        <v>550</v>
      </c>
      <c r="J31" s="31">
        <v>200000</v>
      </c>
      <c r="K31" s="89"/>
      <c r="L31" s="98"/>
      <c r="M31" s="31"/>
      <c r="N31" s="50"/>
      <c r="O31" s="50"/>
      <c r="P31" s="29"/>
    </row>
    <row r="32" spans="1:30" ht="54" x14ac:dyDescent="0.35">
      <c r="A32" s="266"/>
      <c r="B32" s="128" t="s">
        <v>5</v>
      </c>
      <c r="C32" s="28" t="s">
        <v>440</v>
      </c>
      <c r="D32" s="130" t="s">
        <v>27</v>
      </c>
      <c r="E32" s="130" t="s">
        <v>457</v>
      </c>
      <c r="F32" s="136" t="s">
        <v>131</v>
      </c>
      <c r="G32" s="130">
        <v>0</v>
      </c>
      <c r="H32" s="130">
        <v>300000</v>
      </c>
      <c r="I32" s="130" t="s">
        <v>548</v>
      </c>
      <c r="J32" s="31">
        <v>340000</v>
      </c>
      <c r="K32" s="130" t="s">
        <v>225</v>
      </c>
      <c r="L32" s="130" t="s">
        <v>226</v>
      </c>
      <c r="M32" s="156" t="s">
        <v>215</v>
      </c>
      <c r="N32" s="50">
        <v>43180</v>
      </c>
      <c r="O32" s="53">
        <v>44640</v>
      </c>
      <c r="P32" s="130" t="s">
        <v>227</v>
      </c>
      <c r="Q32" s="127"/>
      <c r="R32" s="127"/>
      <c r="S32" s="127"/>
      <c r="T32" s="127"/>
      <c r="U32" s="127"/>
      <c r="V32" s="127"/>
      <c r="W32" s="127"/>
      <c r="X32" s="127"/>
      <c r="Y32" s="127"/>
      <c r="Z32" s="127"/>
      <c r="AA32" s="127"/>
      <c r="AB32" s="127"/>
      <c r="AC32" s="127"/>
      <c r="AD32" s="127"/>
    </row>
    <row r="33" spans="1:30" ht="46.5" x14ac:dyDescent="0.35">
      <c r="A33" s="266"/>
      <c r="B33" s="27" t="s">
        <v>5</v>
      </c>
      <c r="C33" s="28" t="s">
        <v>120</v>
      </c>
      <c r="D33" s="29" t="s">
        <v>29</v>
      </c>
      <c r="E33" s="49" t="s">
        <v>457</v>
      </c>
      <c r="F33" s="136" t="s">
        <v>128</v>
      </c>
      <c r="G33" s="29">
        <v>5000000</v>
      </c>
      <c r="H33" s="29">
        <v>0</v>
      </c>
      <c r="I33" s="49" t="s">
        <v>427</v>
      </c>
      <c r="J33" s="31">
        <v>4000000</v>
      </c>
      <c r="K33" s="89" t="s">
        <v>389</v>
      </c>
      <c r="L33" s="98" t="s">
        <v>390</v>
      </c>
      <c r="M33" s="156" t="s">
        <v>218</v>
      </c>
      <c r="N33" s="50">
        <v>43958</v>
      </c>
      <c r="O33" s="50">
        <v>45418</v>
      </c>
      <c r="P33" s="29" t="s">
        <v>227</v>
      </c>
    </row>
    <row r="34" spans="1:30" ht="54" customHeight="1" x14ac:dyDescent="0.35">
      <c r="A34" s="266"/>
      <c r="B34" s="27" t="s">
        <v>5</v>
      </c>
      <c r="C34" s="28" t="s">
        <v>440</v>
      </c>
      <c r="D34" s="29" t="s">
        <v>0</v>
      </c>
      <c r="E34" s="49" t="s">
        <v>457</v>
      </c>
      <c r="F34" s="136" t="s">
        <v>515</v>
      </c>
      <c r="G34" s="29">
        <v>20000000</v>
      </c>
      <c r="H34" s="29">
        <v>0</v>
      </c>
      <c r="I34" s="49" t="s">
        <v>427</v>
      </c>
      <c r="J34" s="31">
        <v>7200000</v>
      </c>
      <c r="K34" s="89" t="s">
        <v>389</v>
      </c>
      <c r="L34" s="98" t="s">
        <v>390</v>
      </c>
      <c r="M34" s="156" t="s">
        <v>218</v>
      </c>
      <c r="N34" s="50">
        <v>43958</v>
      </c>
      <c r="O34" s="50">
        <v>45418</v>
      </c>
      <c r="P34" s="29" t="s">
        <v>227</v>
      </c>
    </row>
    <row r="35" spans="1:30" ht="36" x14ac:dyDescent="0.35">
      <c r="A35" s="266"/>
      <c r="B35" s="27" t="s">
        <v>5</v>
      </c>
      <c r="C35" s="28" t="s">
        <v>440</v>
      </c>
      <c r="D35" s="29" t="s">
        <v>2</v>
      </c>
      <c r="E35" s="49" t="s">
        <v>457</v>
      </c>
      <c r="F35" s="136" t="s">
        <v>132</v>
      </c>
      <c r="G35" s="29">
        <v>0</v>
      </c>
      <c r="H35" s="29">
        <v>80000</v>
      </c>
      <c r="I35" s="49" t="s">
        <v>548</v>
      </c>
      <c r="J35" s="31">
        <v>200000</v>
      </c>
      <c r="K35" s="89" t="s">
        <v>225</v>
      </c>
      <c r="L35" s="98" t="s">
        <v>226</v>
      </c>
      <c r="M35" s="156" t="s">
        <v>215</v>
      </c>
      <c r="N35" s="50">
        <v>43180</v>
      </c>
      <c r="O35" s="53">
        <v>44640</v>
      </c>
      <c r="P35" s="29" t="s">
        <v>227</v>
      </c>
    </row>
    <row r="36" spans="1:30" ht="28" x14ac:dyDescent="0.35">
      <c r="A36" s="266"/>
      <c r="B36" s="27" t="s">
        <v>5</v>
      </c>
      <c r="C36" s="28" t="s">
        <v>440</v>
      </c>
      <c r="D36" s="29" t="s">
        <v>31</v>
      </c>
      <c r="E36" s="49" t="s">
        <v>457</v>
      </c>
      <c r="F36" s="136" t="s">
        <v>130</v>
      </c>
      <c r="G36" s="29">
        <v>0</v>
      </c>
      <c r="H36" s="29">
        <v>1050000</v>
      </c>
      <c r="I36" s="49" t="s">
        <v>547</v>
      </c>
      <c r="J36" s="31">
        <v>1000000</v>
      </c>
      <c r="K36" s="156"/>
      <c r="L36" s="156"/>
      <c r="M36" s="31"/>
      <c r="N36" s="156"/>
      <c r="O36" s="156"/>
      <c r="P36" s="156"/>
    </row>
    <row r="37" spans="1:30" ht="31" x14ac:dyDescent="0.35">
      <c r="A37" s="265" t="s">
        <v>134</v>
      </c>
      <c r="B37" s="37" t="s">
        <v>135</v>
      </c>
      <c r="C37" s="38" t="s">
        <v>440</v>
      </c>
      <c r="D37" s="25" t="s">
        <v>119</v>
      </c>
      <c r="E37" s="61" t="s">
        <v>457</v>
      </c>
      <c r="F37" s="170" t="s">
        <v>136</v>
      </c>
      <c r="G37" s="65">
        <v>0</v>
      </c>
      <c r="H37" s="65">
        <v>600000</v>
      </c>
      <c r="I37" s="61" t="s">
        <v>546</v>
      </c>
      <c r="J37" s="26">
        <v>250000</v>
      </c>
      <c r="K37" s="87"/>
      <c r="L37" s="96"/>
      <c r="M37" s="147"/>
      <c r="N37" s="63"/>
      <c r="O37" s="41"/>
      <c r="P37" s="40"/>
    </row>
    <row r="38" spans="1:30" ht="76.5" customHeight="1" x14ac:dyDescent="0.35">
      <c r="A38" s="269" t="s">
        <v>555</v>
      </c>
      <c r="B38" s="141" t="s">
        <v>554</v>
      </c>
      <c r="C38" s="142" t="s">
        <v>440</v>
      </c>
      <c r="D38" s="140" t="s">
        <v>119</v>
      </c>
      <c r="E38" s="140" t="s">
        <v>457</v>
      </c>
      <c r="F38" s="168" t="s">
        <v>265</v>
      </c>
      <c r="G38" s="152"/>
      <c r="H38" s="152"/>
      <c r="I38" s="140" t="s">
        <v>427</v>
      </c>
      <c r="J38" s="143">
        <v>9000000</v>
      </c>
      <c r="K38" s="152" t="s">
        <v>488</v>
      </c>
      <c r="L38" s="152" t="s">
        <v>290</v>
      </c>
      <c r="M38" s="71">
        <v>10745.89</v>
      </c>
      <c r="N38" s="41">
        <v>44321</v>
      </c>
      <c r="O38" s="41">
        <v>45781</v>
      </c>
      <c r="P38" s="152" t="s">
        <v>553</v>
      </c>
      <c r="Q38" s="127"/>
      <c r="R38" s="127"/>
      <c r="S38" s="127"/>
      <c r="T38" s="127"/>
      <c r="U38" s="127"/>
      <c r="V38" s="127"/>
      <c r="W38" s="127"/>
      <c r="X38" s="127"/>
      <c r="Y38" s="127"/>
      <c r="Z38" s="127"/>
      <c r="AA38" s="127"/>
      <c r="AB38" s="127"/>
      <c r="AC38" s="127"/>
      <c r="AD38" s="127"/>
    </row>
    <row r="39" spans="1:30" ht="31" customHeight="1" x14ac:dyDescent="0.35">
      <c r="A39" s="173" t="s">
        <v>264</v>
      </c>
      <c r="B39" s="154" t="s">
        <v>263</v>
      </c>
      <c r="C39" s="28" t="s">
        <v>440</v>
      </c>
      <c r="D39" s="156" t="s">
        <v>0</v>
      </c>
      <c r="E39" s="156" t="s">
        <v>457</v>
      </c>
      <c r="F39" s="136" t="s">
        <v>557</v>
      </c>
      <c r="G39" s="156"/>
      <c r="H39" s="156"/>
      <c r="I39" s="156" t="s">
        <v>427</v>
      </c>
      <c r="J39" s="31">
        <v>12000000</v>
      </c>
      <c r="K39" s="156" t="s">
        <v>387</v>
      </c>
      <c r="L39" s="156" t="s">
        <v>388</v>
      </c>
      <c r="M39" s="31">
        <v>6441000</v>
      </c>
      <c r="N39" s="50">
        <v>43983</v>
      </c>
      <c r="O39" s="50">
        <v>45442</v>
      </c>
      <c r="P39" s="156" t="s">
        <v>295</v>
      </c>
    </row>
    <row r="40" spans="1:30" ht="44.5" customHeight="1" x14ac:dyDescent="0.35">
      <c r="A40" s="263" t="s">
        <v>43</v>
      </c>
      <c r="B40" s="37" t="s">
        <v>15</v>
      </c>
      <c r="C40" s="38" t="s">
        <v>440</v>
      </c>
      <c r="D40" s="25" t="s">
        <v>119</v>
      </c>
      <c r="E40" s="61" t="s">
        <v>457</v>
      </c>
      <c r="F40" s="170" t="s">
        <v>138</v>
      </c>
      <c r="G40" s="65">
        <v>0</v>
      </c>
      <c r="H40" s="65">
        <v>600000</v>
      </c>
      <c r="I40" s="61" t="s">
        <v>427</v>
      </c>
      <c r="J40" s="26">
        <v>900000</v>
      </c>
      <c r="K40" s="87" t="s">
        <v>392</v>
      </c>
      <c r="L40" s="96" t="s">
        <v>391</v>
      </c>
      <c r="M40" s="147">
        <v>761563.5</v>
      </c>
      <c r="N40" s="66">
        <v>43987</v>
      </c>
      <c r="O40" s="66">
        <v>45448</v>
      </c>
      <c r="P40" s="25"/>
    </row>
    <row r="41" spans="1:30" ht="31" x14ac:dyDescent="0.35">
      <c r="A41" s="263"/>
      <c r="B41" s="141" t="s">
        <v>15</v>
      </c>
      <c r="C41" s="142" t="s">
        <v>440</v>
      </c>
      <c r="D41" s="140" t="s">
        <v>560</v>
      </c>
      <c r="E41" s="140" t="s">
        <v>457</v>
      </c>
      <c r="F41" s="168" t="s">
        <v>338</v>
      </c>
      <c r="G41" s="65"/>
      <c r="H41" s="65"/>
      <c r="I41" s="140" t="s">
        <v>427</v>
      </c>
      <c r="J41" s="143">
        <v>2800000</v>
      </c>
      <c r="K41" s="152" t="s">
        <v>467</v>
      </c>
      <c r="L41" s="152" t="s">
        <v>339</v>
      </c>
      <c r="M41" s="147">
        <f>208000*12</f>
        <v>2496000</v>
      </c>
      <c r="N41" s="66">
        <v>44256</v>
      </c>
      <c r="O41" s="66">
        <v>45716</v>
      </c>
      <c r="P41" s="152"/>
    </row>
    <row r="42" spans="1:30" ht="46.5" x14ac:dyDescent="0.35">
      <c r="A42" s="263"/>
      <c r="B42" s="37" t="s">
        <v>15</v>
      </c>
      <c r="C42" s="38" t="s">
        <v>440</v>
      </c>
      <c r="D42" s="25" t="s">
        <v>30</v>
      </c>
      <c r="E42" s="61" t="s">
        <v>457</v>
      </c>
      <c r="F42" s="170" t="s">
        <v>137</v>
      </c>
      <c r="G42" s="65">
        <v>0</v>
      </c>
      <c r="H42" s="65">
        <v>15000000</v>
      </c>
      <c r="I42" s="61" t="s">
        <v>427</v>
      </c>
      <c r="J42" s="26">
        <v>13000000</v>
      </c>
      <c r="K42" s="87" t="s">
        <v>558</v>
      </c>
      <c r="L42" s="96" t="s">
        <v>422</v>
      </c>
      <c r="M42" s="147">
        <f>1037400*12</f>
        <v>12448800</v>
      </c>
      <c r="N42" s="66">
        <v>44547</v>
      </c>
      <c r="O42" s="66">
        <v>46007</v>
      </c>
      <c r="P42" s="25" t="s">
        <v>559</v>
      </c>
    </row>
    <row r="43" spans="1:30" ht="46.5" x14ac:dyDescent="0.35">
      <c r="A43" s="266" t="s">
        <v>44</v>
      </c>
      <c r="B43" s="27" t="s">
        <v>16</v>
      </c>
      <c r="C43" s="28" t="s">
        <v>440</v>
      </c>
      <c r="D43" s="29" t="s">
        <v>125</v>
      </c>
      <c r="E43" s="49" t="s">
        <v>457</v>
      </c>
      <c r="F43" s="136" t="s">
        <v>139</v>
      </c>
      <c r="G43" s="35">
        <v>0</v>
      </c>
      <c r="H43" s="35">
        <v>12000000</v>
      </c>
      <c r="I43" s="49" t="s">
        <v>427</v>
      </c>
      <c r="J43" s="31">
        <v>10000000</v>
      </c>
      <c r="K43" s="89" t="s">
        <v>400</v>
      </c>
      <c r="L43" s="98" t="s">
        <v>401</v>
      </c>
      <c r="M43" s="31" t="s">
        <v>322</v>
      </c>
      <c r="N43" s="33">
        <v>43987</v>
      </c>
      <c r="O43" s="33">
        <v>45447</v>
      </c>
      <c r="P43" s="29" t="s">
        <v>227</v>
      </c>
    </row>
    <row r="44" spans="1:30" ht="36" x14ac:dyDescent="0.35">
      <c r="A44" s="266"/>
      <c r="B44" s="27" t="s">
        <v>16</v>
      </c>
      <c r="C44" s="28" t="s">
        <v>440</v>
      </c>
      <c r="D44" s="29" t="s">
        <v>1</v>
      </c>
      <c r="E44" s="49" t="s">
        <v>457</v>
      </c>
      <c r="F44" s="136" t="s">
        <v>220</v>
      </c>
      <c r="G44" s="52">
        <v>0</v>
      </c>
      <c r="H44" s="52">
        <v>6000000</v>
      </c>
      <c r="I44" s="49" t="s">
        <v>549</v>
      </c>
      <c r="J44" s="31">
        <v>6000000</v>
      </c>
      <c r="K44" s="89"/>
      <c r="L44" s="98"/>
      <c r="M44" s="31"/>
      <c r="N44" s="33"/>
      <c r="O44" s="46"/>
      <c r="P44" s="29"/>
    </row>
    <row r="45" spans="1:30" ht="36" x14ac:dyDescent="0.35">
      <c r="A45" s="266"/>
      <c r="B45" s="128" t="s">
        <v>16</v>
      </c>
      <c r="C45" s="28" t="s">
        <v>440</v>
      </c>
      <c r="D45" s="130" t="s">
        <v>516</v>
      </c>
      <c r="E45" s="130" t="s">
        <v>457</v>
      </c>
      <c r="F45" s="136" t="s">
        <v>139</v>
      </c>
      <c r="G45" s="126">
        <v>0</v>
      </c>
      <c r="H45" s="126">
        <v>12000000</v>
      </c>
      <c r="I45" s="130" t="s">
        <v>427</v>
      </c>
      <c r="J45" s="31">
        <v>4000000</v>
      </c>
      <c r="K45" s="130" t="s">
        <v>517</v>
      </c>
      <c r="L45" s="130" t="s">
        <v>518</v>
      </c>
      <c r="M45" s="31" t="s">
        <v>218</v>
      </c>
      <c r="N45" s="33">
        <v>43893</v>
      </c>
      <c r="O45" s="33">
        <v>45353</v>
      </c>
      <c r="P45" s="130" t="s">
        <v>227</v>
      </c>
      <c r="Q45" s="127"/>
      <c r="R45" s="127"/>
      <c r="S45" s="127"/>
      <c r="T45" s="127"/>
      <c r="U45" s="127"/>
      <c r="V45" s="127"/>
      <c r="W45" s="127"/>
      <c r="X45" s="127"/>
      <c r="Y45" s="127"/>
      <c r="Z45" s="127"/>
      <c r="AA45" s="127"/>
      <c r="AB45" s="127"/>
      <c r="AC45" s="127"/>
      <c r="AD45" s="127"/>
    </row>
    <row r="46" spans="1:30" ht="31" customHeight="1" x14ac:dyDescent="0.35">
      <c r="A46" s="266"/>
      <c r="B46" s="27" t="s">
        <v>16</v>
      </c>
      <c r="C46" s="28" t="s">
        <v>440</v>
      </c>
      <c r="D46" s="29" t="s">
        <v>30</v>
      </c>
      <c r="E46" s="49" t="s">
        <v>457</v>
      </c>
      <c r="F46" s="136" t="s">
        <v>423</v>
      </c>
      <c r="G46" s="153"/>
      <c r="H46" s="153"/>
      <c r="I46" s="49" t="s">
        <v>427</v>
      </c>
      <c r="J46" s="31">
        <v>6000000</v>
      </c>
      <c r="K46" s="89" t="s">
        <v>425</v>
      </c>
      <c r="L46" s="98" t="s">
        <v>361</v>
      </c>
      <c r="M46" s="31" t="s">
        <v>218</v>
      </c>
      <c r="N46" s="33">
        <v>44149</v>
      </c>
      <c r="O46" s="33">
        <v>45609</v>
      </c>
      <c r="P46" s="29" t="s">
        <v>219</v>
      </c>
    </row>
    <row r="47" spans="1:30" ht="31" customHeight="1" x14ac:dyDescent="0.35">
      <c r="A47" s="263" t="s">
        <v>358</v>
      </c>
      <c r="B47" s="37" t="s">
        <v>17</v>
      </c>
      <c r="C47" s="38" t="s">
        <v>440</v>
      </c>
      <c r="D47" s="25" t="s">
        <v>119</v>
      </c>
      <c r="E47" s="61" t="s">
        <v>457</v>
      </c>
      <c r="F47" s="170" t="s">
        <v>561</v>
      </c>
      <c r="G47" s="65"/>
      <c r="H47" s="65"/>
      <c r="I47" s="152" t="s">
        <v>545</v>
      </c>
      <c r="J47" s="147">
        <v>10000000</v>
      </c>
      <c r="K47" s="87"/>
      <c r="L47" s="96"/>
      <c r="M47" s="147"/>
      <c r="N47" s="41"/>
      <c r="O47" s="64"/>
      <c r="P47" s="25"/>
    </row>
    <row r="48" spans="1:30" ht="67.5" customHeight="1" x14ac:dyDescent="0.35">
      <c r="A48" s="263"/>
      <c r="B48" s="37" t="s">
        <v>17</v>
      </c>
      <c r="C48" s="38" t="s">
        <v>440</v>
      </c>
      <c r="D48" s="25" t="s">
        <v>119</v>
      </c>
      <c r="E48" s="61" t="s">
        <v>457</v>
      </c>
      <c r="F48" s="170" t="s">
        <v>429</v>
      </c>
      <c r="G48" s="65">
        <v>0</v>
      </c>
      <c r="H48" s="65">
        <v>500000</v>
      </c>
      <c r="I48" s="61" t="s">
        <v>549</v>
      </c>
      <c r="J48" s="26">
        <v>15000000</v>
      </c>
      <c r="K48" s="91"/>
      <c r="L48" s="96"/>
      <c r="M48" s="147"/>
      <c r="N48" s="40"/>
      <c r="O48" s="152"/>
      <c r="P48" s="40"/>
    </row>
    <row r="49" spans="1:30" ht="31" customHeight="1" x14ac:dyDescent="0.35">
      <c r="A49" s="263"/>
      <c r="B49" s="141" t="s">
        <v>17</v>
      </c>
      <c r="C49" s="142" t="s">
        <v>440</v>
      </c>
      <c r="D49" s="140" t="s">
        <v>125</v>
      </c>
      <c r="E49" s="140" t="s">
        <v>457</v>
      </c>
      <c r="F49" s="168" t="s">
        <v>486</v>
      </c>
      <c r="G49" s="65"/>
      <c r="H49" s="65"/>
      <c r="I49" s="140" t="s">
        <v>546</v>
      </c>
      <c r="J49" s="143">
        <v>1000000</v>
      </c>
      <c r="K49" s="103"/>
      <c r="L49" s="103"/>
      <c r="M49" s="147"/>
      <c r="N49" s="41"/>
      <c r="O49" s="64"/>
      <c r="P49" s="103"/>
      <c r="Q49" s="100"/>
      <c r="R49" s="100"/>
      <c r="S49" s="100"/>
      <c r="T49" s="100"/>
      <c r="U49" s="100"/>
      <c r="V49" s="100"/>
      <c r="W49" s="100"/>
      <c r="X49" s="100"/>
      <c r="Y49" s="100"/>
      <c r="Z49" s="100"/>
      <c r="AA49" s="100"/>
      <c r="AB49" s="100"/>
      <c r="AC49" s="100"/>
      <c r="AD49" s="100"/>
    </row>
    <row r="50" spans="1:30" ht="31" customHeight="1" x14ac:dyDescent="0.35">
      <c r="A50" s="263"/>
      <c r="B50" s="145" t="s">
        <v>17</v>
      </c>
      <c r="C50" s="146" t="s">
        <v>440</v>
      </c>
      <c r="D50" s="152" t="s">
        <v>26</v>
      </c>
      <c r="E50" s="152" t="s">
        <v>457</v>
      </c>
      <c r="F50" s="168" t="s">
        <v>191</v>
      </c>
      <c r="G50" s="65">
        <v>0</v>
      </c>
      <c r="H50" s="65">
        <v>7000000</v>
      </c>
      <c r="I50" s="140" t="s">
        <v>546</v>
      </c>
      <c r="J50" s="143">
        <v>5000000</v>
      </c>
      <c r="K50" s="152"/>
      <c r="L50" s="152"/>
      <c r="M50" s="152"/>
      <c r="N50" s="41"/>
      <c r="O50" s="64"/>
      <c r="P50" s="152"/>
      <c r="Q50" s="127"/>
      <c r="R50" s="127"/>
      <c r="S50" s="127"/>
      <c r="T50" s="127"/>
      <c r="U50" s="127"/>
      <c r="V50" s="127"/>
      <c r="W50" s="127"/>
      <c r="X50" s="127"/>
      <c r="Y50" s="127"/>
      <c r="Z50" s="127"/>
      <c r="AA50" s="127"/>
      <c r="AB50" s="127"/>
      <c r="AC50" s="127"/>
      <c r="AD50" s="127"/>
    </row>
    <row r="51" spans="1:30" ht="62" x14ac:dyDescent="0.35">
      <c r="A51" s="263"/>
      <c r="B51" s="37" t="s">
        <v>17</v>
      </c>
      <c r="C51" s="38" t="s">
        <v>440</v>
      </c>
      <c r="D51" s="25" t="s">
        <v>297</v>
      </c>
      <c r="E51" s="61" t="s">
        <v>457</v>
      </c>
      <c r="F51" s="170" t="s">
        <v>430</v>
      </c>
      <c r="G51" s="65"/>
      <c r="H51" s="65"/>
      <c r="I51" s="61" t="s">
        <v>427</v>
      </c>
      <c r="J51" s="26">
        <v>12000000</v>
      </c>
      <c r="K51" s="152" t="s">
        <v>504</v>
      </c>
      <c r="L51" s="96" t="s">
        <v>505</v>
      </c>
      <c r="M51" s="152" t="s">
        <v>215</v>
      </c>
      <c r="N51" s="41">
        <v>44436</v>
      </c>
      <c r="O51" s="64">
        <v>45896</v>
      </c>
      <c r="P51" s="152" t="s">
        <v>506</v>
      </c>
    </row>
    <row r="52" spans="1:30" ht="31" x14ac:dyDescent="0.35">
      <c r="A52" s="266" t="s">
        <v>45</v>
      </c>
      <c r="B52" s="154" t="s">
        <v>6</v>
      </c>
      <c r="C52" s="28" t="s">
        <v>440</v>
      </c>
      <c r="D52" s="156" t="s">
        <v>1</v>
      </c>
      <c r="E52" s="156" t="s">
        <v>457</v>
      </c>
      <c r="F52" s="136" t="s">
        <v>574</v>
      </c>
      <c r="G52" s="52"/>
      <c r="H52" s="52"/>
      <c r="I52" s="156" t="s">
        <v>427</v>
      </c>
      <c r="J52" s="31">
        <v>1200000</v>
      </c>
      <c r="K52" s="156" t="s">
        <v>541</v>
      </c>
      <c r="L52" s="156" t="s">
        <v>192</v>
      </c>
      <c r="M52" s="31">
        <v>1200000</v>
      </c>
      <c r="N52" s="50">
        <v>44130</v>
      </c>
      <c r="O52" s="50">
        <v>45590</v>
      </c>
      <c r="P52" s="156" t="s">
        <v>540</v>
      </c>
      <c r="Q52" s="127"/>
      <c r="R52" s="127"/>
      <c r="S52" s="127"/>
      <c r="T52" s="127"/>
      <c r="U52" s="127"/>
      <c r="V52" s="127"/>
      <c r="W52" s="127"/>
      <c r="X52" s="127"/>
      <c r="Y52" s="127"/>
      <c r="Z52" s="127"/>
      <c r="AA52" s="127"/>
      <c r="AB52" s="127"/>
      <c r="AC52" s="127"/>
      <c r="AD52" s="127"/>
    </row>
    <row r="53" spans="1:30" ht="34.5" customHeight="1" x14ac:dyDescent="0.35">
      <c r="A53" s="266"/>
      <c r="B53" s="154" t="s">
        <v>6</v>
      </c>
      <c r="C53" s="28" t="s">
        <v>440</v>
      </c>
      <c r="D53" s="156" t="s">
        <v>1</v>
      </c>
      <c r="E53" s="156" t="s">
        <v>457</v>
      </c>
      <c r="F53" s="136" t="s">
        <v>570</v>
      </c>
      <c r="G53" s="52"/>
      <c r="H53" s="52"/>
      <c r="I53" s="156" t="s">
        <v>571</v>
      </c>
      <c r="J53" s="31">
        <v>4000000</v>
      </c>
      <c r="K53" s="156"/>
      <c r="L53" s="156"/>
      <c r="M53" s="31"/>
      <c r="N53" s="50"/>
      <c r="O53" s="50"/>
      <c r="P53" s="156"/>
      <c r="Q53" s="127"/>
      <c r="R53" s="127"/>
      <c r="S53" s="127"/>
      <c r="T53" s="127"/>
      <c r="U53" s="127"/>
      <c r="V53" s="127"/>
      <c r="W53" s="127"/>
      <c r="X53" s="127"/>
      <c r="Y53" s="127"/>
      <c r="Z53" s="127"/>
      <c r="AA53" s="127"/>
      <c r="AB53" s="127"/>
      <c r="AC53" s="127"/>
      <c r="AD53" s="127"/>
    </row>
    <row r="54" spans="1:30" ht="31" x14ac:dyDescent="0.35">
      <c r="A54" s="266"/>
      <c r="B54" s="154" t="s">
        <v>6</v>
      </c>
      <c r="C54" s="28" t="s">
        <v>440</v>
      </c>
      <c r="D54" s="156" t="s">
        <v>27</v>
      </c>
      <c r="E54" s="156" t="s">
        <v>457</v>
      </c>
      <c r="F54" s="136" t="s">
        <v>572</v>
      </c>
      <c r="G54" s="52"/>
      <c r="H54" s="52"/>
      <c r="I54" s="156" t="s">
        <v>549</v>
      </c>
      <c r="J54" s="31">
        <v>3000000</v>
      </c>
      <c r="K54" s="156"/>
      <c r="L54" s="156"/>
      <c r="M54" s="31"/>
      <c r="N54" s="50"/>
      <c r="O54" s="50"/>
      <c r="P54" s="156" t="s">
        <v>535</v>
      </c>
      <c r="Q54" s="127"/>
      <c r="R54" s="127"/>
      <c r="S54" s="127"/>
      <c r="T54" s="127"/>
      <c r="U54" s="127"/>
      <c r="V54" s="127"/>
      <c r="W54" s="127"/>
      <c r="X54" s="127"/>
      <c r="Y54" s="127"/>
      <c r="Z54" s="127"/>
      <c r="AA54" s="127"/>
      <c r="AB54" s="127"/>
      <c r="AC54" s="127"/>
      <c r="AD54" s="127"/>
    </row>
    <row r="55" spans="1:30" ht="36" x14ac:dyDescent="0.35">
      <c r="A55" s="266"/>
      <c r="B55" s="27" t="s">
        <v>6</v>
      </c>
      <c r="C55" s="28" t="s">
        <v>440</v>
      </c>
      <c r="D55" s="29" t="s">
        <v>565</v>
      </c>
      <c r="E55" s="49" t="s">
        <v>457</v>
      </c>
      <c r="F55" s="136" t="s">
        <v>566</v>
      </c>
      <c r="G55" s="52"/>
      <c r="H55" s="52"/>
      <c r="I55" s="49" t="s">
        <v>567</v>
      </c>
      <c r="J55" s="31">
        <v>6000000</v>
      </c>
      <c r="K55" s="89"/>
      <c r="L55" s="98"/>
      <c r="M55" s="31"/>
      <c r="N55" s="50"/>
      <c r="O55" s="50"/>
      <c r="P55" s="29"/>
    </row>
    <row r="56" spans="1:30" ht="34" customHeight="1" x14ac:dyDescent="0.35">
      <c r="A56" s="266"/>
      <c r="B56" s="27" t="s">
        <v>6</v>
      </c>
      <c r="C56" s="28" t="s">
        <v>440</v>
      </c>
      <c r="D56" s="29" t="s">
        <v>565</v>
      </c>
      <c r="E56" s="49" t="s">
        <v>457</v>
      </c>
      <c r="F56" s="136" t="s">
        <v>569</v>
      </c>
      <c r="G56" s="52"/>
      <c r="H56" s="52"/>
      <c r="I56" s="49" t="s">
        <v>549</v>
      </c>
      <c r="J56" s="31">
        <v>4000000</v>
      </c>
      <c r="K56" s="89"/>
      <c r="L56" s="98"/>
      <c r="M56" s="31"/>
      <c r="N56" s="50"/>
      <c r="O56" s="50"/>
      <c r="P56" s="29"/>
    </row>
    <row r="57" spans="1:30" ht="28" x14ac:dyDescent="0.35">
      <c r="A57" s="266"/>
      <c r="B57" s="154" t="s">
        <v>6</v>
      </c>
      <c r="C57" s="28" t="s">
        <v>440</v>
      </c>
      <c r="D57" s="156" t="s">
        <v>0</v>
      </c>
      <c r="E57" s="156" t="s">
        <v>457</v>
      </c>
      <c r="F57" s="136" t="s">
        <v>562</v>
      </c>
      <c r="G57" s="52"/>
      <c r="H57" s="52"/>
      <c r="I57" s="156" t="s">
        <v>548</v>
      </c>
      <c r="J57" s="31">
        <v>25000000</v>
      </c>
      <c r="K57" s="156"/>
      <c r="L57" s="156"/>
      <c r="M57" s="31"/>
      <c r="N57" s="50"/>
      <c r="O57" s="50"/>
      <c r="P57" s="156"/>
      <c r="Q57" s="127"/>
      <c r="R57" s="127"/>
      <c r="S57" s="127"/>
      <c r="T57" s="127"/>
      <c r="U57" s="127"/>
      <c r="V57" s="127"/>
      <c r="W57" s="127"/>
      <c r="X57" s="127"/>
      <c r="Y57" s="127"/>
      <c r="Z57" s="127"/>
      <c r="AA57" s="127"/>
      <c r="AB57" s="127"/>
      <c r="AC57" s="127"/>
      <c r="AD57" s="127"/>
    </row>
    <row r="58" spans="1:30" ht="36" customHeight="1" x14ac:dyDescent="0.35">
      <c r="A58" s="266"/>
      <c r="B58" s="27" t="s">
        <v>6</v>
      </c>
      <c r="C58" s="28" t="s">
        <v>440</v>
      </c>
      <c r="D58" s="29" t="s">
        <v>0</v>
      </c>
      <c r="E58" s="49" t="s">
        <v>457</v>
      </c>
      <c r="F58" s="136" t="s">
        <v>340</v>
      </c>
      <c r="G58" s="52"/>
      <c r="H58" s="52"/>
      <c r="I58" s="49" t="s">
        <v>550</v>
      </c>
      <c r="J58" s="31">
        <v>10000000</v>
      </c>
      <c r="K58" s="89" t="s">
        <v>269</v>
      </c>
      <c r="L58" s="98" t="s">
        <v>192</v>
      </c>
      <c r="M58" s="31">
        <v>12600000</v>
      </c>
      <c r="N58" s="50">
        <v>43599</v>
      </c>
      <c r="O58" s="50">
        <v>44879</v>
      </c>
      <c r="P58" s="29" t="s">
        <v>270</v>
      </c>
    </row>
    <row r="59" spans="1:30" ht="46.5" x14ac:dyDescent="0.35">
      <c r="A59" s="266"/>
      <c r="B59" s="27" t="s">
        <v>6</v>
      </c>
      <c r="C59" s="28" t="s">
        <v>440</v>
      </c>
      <c r="D59" s="29" t="s">
        <v>0</v>
      </c>
      <c r="E59" s="49" t="s">
        <v>457</v>
      </c>
      <c r="F59" s="136" t="s">
        <v>140</v>
      </c>
      <c r="G59" s="52">
        <v>20000000</v>
      </c>
      <c r="H59" s="52">
        <v>0</v>
      </c>
      <c r="I59" s="49" t="s">
        <v>550</v>
      </c>
      <c r="J59" s="31">
        <v>15000000</v>
      </c>
      <c r="K59" s="89" t="s">
        <v>269</v>
      </c>
      <c r="L59" s="98" t="s">
        <v>192</v>
      </c>
      <c r="M59" s="31">
        <v>12600000</v>
      </c>
      <c r="N59" s="50">
        <v>43599</v>
      </c>
      <c r="O59" s="50">
        <v>44879</v>
      </c>
      <c r="P59" s="29" t="s">
        <v>270</v>
      </c>
    </row>
    <row r="60" spans="1:30" ht="46.5" x14ac:dyDescent="0.35">
      <c r="A60" s="266"/>
      <c r="B60" s="27" t="s">
        <v>6</v>
      </c>
      <c r="C60" s="28" t="s">
        <v>440</v>
      </c>
      <c r="D60" s="29" t="s">
        <v>0</v>
      </c>
      <c r="E60" s="49" t="s">
        <v>457</v>
      </c>
      <c r="F60" s="136" t="s">
        <v>568</v>
      </c>
      <c r="G60" s="52">
        <v>10000000</v>
      </c>
      <c r="H60" s="52">
        <v>0</v>
      </c>
      <c r="I60" s="49" t="s">
        <v>550</v>
      </c>
      <c r="J60" s="31">
        <v>5000000</v>
      </c>
      <c r="K60" s="89" t="s">
        <v>269</v>
      </c>
      <c r="L60" s="98" t="s">
        <v>192</v>
      </c>
      <c r="M60" s="31">
        <v>3950000</v>
      </c>
      <c r="N60" s="50">
        <v>43599</v>
      </c>
      <c r="O60" s="50">
        <v>44879</v>
      </c>
      <c r="P60" s="29" t="s">
        <v>270</v>
      </c>
    </row>
    <row r="61" spans="1:30" ht="43" customHeight="1" x14ac:dyDescent="0.35">
      <c r="A61" s="266"/>
      <c r="B61" s="27" t="s">
        <v>6</v>
      </c>
      <c r="C61" s="28" t="s">
        <v>440</v>
      </c>
      <c r="D61" s="29" t="s">
        <v>0</v>
      </c>
      <c r="E61" s="49" t="s">
        <v>457</v>
      </c>
      <c r="F61" s="136" t="s">
        <v>431</v>
      </c>
      <c r="G61" s="52"/>
      <c r="H61" s="52"/>
      <c r="I61" s="49" t="s">
        <v>550</v>
      </c>
      <c r="J61" s="31">
        <v>5000000</v>
      </c>
      <c r="K61" s="89" t="s">
        <v>269</v>
      </c>
      <c r="L61" s="98" t="s">
        <v>192</v>
      </c>
      <c r="M61" s="31">
        <v>3950000</v>
      </c>
      <c r="N61" s="50">
        <v>43599</v>
      </c>
      <c r="O61" s="50">
        <v>44879</v>
      </c>
      <c r="P61" s="29"/>
    </row>
    <row r="62" spans="1:30" ht="43" customHeight="1" x14ac:dyDescent="0.35">
      <c r="A62" s="266"/>
      <c r="B62" s="27" t="s">
        <v>6</v>
      </c>
      <c r="C62" s="28" t="s">
        <v>440</v>
      </c>
      <c r="D62" s="29" t="s">
        <v>30</v>
      </c>
      <c r="E62" s="49" t="s">
        <v>457</v>
      </c>
      <c r="F62" s="136" t="s">
        <v>564</v>
      </c>
      <c r="G62" s="52"/>
      <c r="H62" s="52"/>
      <c r="I62" s="49" t="s">
        <v>549</v>
      </c>
      <c r="J62" s="31">
        <v>7000000</v>
      </c>
      <c r="K62" s="89"/>
      <c r="L62" s="98"/>
      <c r="M62" s="31"/>
      <c r="N62" s="50"/>
      <c r="O62" s="50"/>
      <c r="P62" s="29"/>
    </row>
    <row r="63" spans="1:30" ht="43" customHeight="1" x14ac:dyDescent="0.35">
      <c r="A63" s="266"/>
      <c r="B63" s="154" t="s">
        <v>6</v>
      </c>
      <c r="C63" s="28" t="s">
        <v>440</v>
      </c>
      <c r="D63" s="156" t="s">
        <v>30</v>
      </c>
      <c r="E63" s="156" t="s">
        <v>457</v>
      </c>
      <c r="F63" s="136" t="s">
        <v>573</v>
      </c>
      <c r="G63" s="52"/>
      <c r="H63" s="52"/>
      <c r="I63" s="156" t="s">
        <v>549</v>
      </c>
      <c r="J63" s="31">
        <v>2000000</v>
      </c>
      <c r="K63" s="156"/>
      <c r="L63" s="156"/>
      <c r="M63" s="31"/>
      <c r="N63" s="50"/>
      <c r="O63" s="50"/>
      <c r="P63" s="156"/>
      <c r="Q63" s="127"/>
      <c r="R63" s="127"/>
      <c r="S63" s="127"/>
      <c r="T63" s="127"/>
      <c r="U63" s="127"/>
      <c r="V63" s="127"/>
      <c r="W63" s="127"/>
      <c r="X63" s="127"/>
      <c r="Y63" s="127"/>
      <c r="Z63" s="127"/>
      <c r="AA63" s="127"/>
      <c r="AB63" s="127"/>
      <c r="AC63" s="127"/>
      <c r="AD63" s="127"/>
    </row>
    <row r="64" spans="1:30" ht="28" x14ac:dyDescent="0.35">
      <c r="A64" s="263" t="s">
        <v>432</v>
      </c>
      <c r="B64" s="37" t="s">
        <v>369</v>
      </c>
      <c r="C64" s="38" t="s">
        <v>440</v>
      </c>
      <c r="D64" s="25" t="s">
        <v>28</v>
      </c>
      <c r="E64" s="61" t="s">
        <v>457</v>
      </c>
      <c r="F64" s="170" t="s">
        <v>433</v>
      </c>
      <c r="G64" s="65"/>
      <c r="H64" s="65"/>
      <c r="I64" s="61" t="s">
        <v>549</v>
      </c>
      <c r="J64" s="26">
        <v>11000000</v>
      </c>
      <c r="K64" s="87"/>
      <c r="L64" s="96"/>
      <c r="M64" s="147"/>
      <c r="N64" s="66"/>
      <c r="O64" s="66"/>
      <c r="P64" s="40"/>
    </row>
    <row r="65" spans="1:30" ht="36" x14ac:dyDescent="0.35">
      <c r="A65" s="263"/>
      <c r="B65" s="145" t="s">
        <v>369</v>
      </c>
      <c r="C65" s="146" t="s">
        <v>440</v>
      </c>
      <c r="D65" s="152" t="s">
        <v>28</v>
      </c>
      <c r="E65" s="152" t="s">
        <v>457</v>
      </c>
      <c r="F65" s="170" t="s">
        <v>267</v>
      </c>
      <c r="G65" s="152"/>
      <c r="H65" s="152"/>
      <c r="I65" s="152" t="s">
        <v>427</v>
      </c>
      <c r="J65" s="147">
        <v>283000000</v>
      </c>
      <c r="K65" s="152" t="s">
        <v>402</v>
      </c>
      <c r="L65" s="152" t="s">
        <v>193</v>
      </c>
      <c r="M65" s="71">
        <v>534595.09</v>
      </c>
      <c r="N65" s="66">
        <v>44205</v>
      </c>
      <c r="O65" s="66">
        <v>45665</v>
      </c>
      <c r="P65" s="152"/>
      <c r="Q65" s="127"/>
      <c r="R65" s="127"/>
      <c r="S65" s="127"/>
      <c r="T65" s="127"/>
      <c r="U65" s="127"/>
      <c r="V65" s="127"/>
      <c r="W65" s="127"/>
      <c r="X65" s="127"/>
      <c r="Y65" s="127"/>
      <c r="Z65" s="127"/>
      <c r="AA65" s="127"/>
      <c r="AB65" s="127"/>
      <c r="AC65" s="127"/>
      <c r="AD65" s="127"/>
    </row>
    <row r="66" spans="1:30" ht="108.5" x14ac:dyDescent="0.35">
      <c r="A66" s="263"/>
      <c r="B66" s="37" t="s">
        <v>369</v>
      </c>
      <c r="C66" s="38" t="s">
        <v>440</v>
      </c>
      <c r="D66" s="25" t="s">
        <v>337</v>
      </c>
      <c r="E66" s="61" t="s">
        <v>457</v>
      </c>
      <c r="F66" s="170" t="s">
        <v>575</v>
      </c>
      <c r="G66" s="65"/>
      <c r="H66" s="65"/>
      <c r="I66" s="152" t="s">
        <v>427</v>
      </c>
      <c r="J66" s="26">
        <v>30000000</v>
      </c>
      <c r="K66" s="87" t="s">
        <v>509</v>
      </c>
      <c r="L66" s="96" t="s">
        <v>510</v>
      </c>
      <c r="M66" s="147">
        <v>34182500</v>
      </c>
      <c r="N66" s="66">
        <v>44425</v>
      </c>
      <c r="O66" s="66">
        <v>45885</v>
      </c>
      <c r="P66" s="40"/>
    </row>
    <row r="67" spans="1:30" ht="28" x14ac:dyDescent="0.35">
      <c r="A67" s="263"/>
      <c r="B67" s="37" t="s">
        <v>369</v>
      </c>
      <c r="C67" s="38" t="s">
        <v>440</v>
      </c>
      <c r="D67" s="25" t="s">
        <v>28</v>
      </c>
      <c r="E67" s="61" t="s">
        <v>457</v>
      </c>
      <c r="F67" s="170" t="s">
        <v>576</v>
      </c>
      <c r="G67" s="65"/>
      <c r="H67" s="65"/>
      <c r="I67" s="61" t="s">
        <v>549</v>
      </c>
      <c r="J67" s="26">
        <v>15000000</v>
      </c>
      <c r="K67" s="87"/>
      <c r="L67" s="96"/>
      <c r="M67" s="147"/>
      <c r="N67" s="66"/>
      <c r="O67" s="66"/>
      <c r="P67" s="40"/>
    </row>
    <row r="68" spans="1:30" ht="46.5" x14ac:dyDescent="0.35">
      <c r="A68" s="266" t="s">
        <v>46</v>
      </c>
      <c r="B68" s="197" t="s">
        <v>18</v>
      </c>
      <c r="C68" s="199" t="s">
        <v>440</v>
      </c>
      <c r="D68" s="201" t="s">
        <v>119</v>
      </c>
      <c r="E68" s="201" t="s">
        <v>457</v>
      </c>
      <c r="F68" s="210" t="s">
        <v>271</v>
      </c>
      <c r="G68" s="52">
        <v>0</v>
      </c>
      <c r="H68" s="52">
        <v>90250000</v>
      </c>
      <c r="I68" s="49" t="s">
        <v>577</v>
      </c>
      <c r="J68" s="212">
        <v>108000000</v>
      </c>
      <c r="K68" s="89" t="s">
        <v>196</v>
      </c>
      <c r="L68" s="98" t="s">
        <v>195</v>
      </c>
      <c r="M68" s="31">
        <v>82077329.519999996</v>
      </c>
      <c r="N68" s="50">
        <v>43115</v>
      </c>
      <c r="O68" s="53">
        <v>44576</v>
      </c>
      <c r="P68" s="29"/>
    </row>
    <row r="69" spans="1:30" ht="31" x14ac:dyDescent="0.35">
      <c r="A69" s="266"/>
      <c r="B69" s="198"/>
      <c r="C69" s="200"/>
      <c r="D69" s="202"/>
      <c r="E69" s="202"/>
      <c r="F69" s="211"/>
      <c r="G69" s="52"/>
      <c r="H69" s="52"/>
      <c r="I69" s="156" t="s">
        <v>563</v>
      </c>
      <c r="J69" s="214"/>
      <c r="K69" s="156" t="s">
        <v>579</v>
      </c>
      <c r="L69" s="156" t="s">
        <v>578</v>
      </c>
      <c r="M69" s="31">
        <v>93329759</v>
      </c>
      <c r="N69" s="50">
        <v>44576</v>
      </c>
      <c r="O69" s="53">
        <v>44941</v>
      </c>
      <c r="P69" s="156" t="s">
        <v>580</v>
      </c>
      <c r="Q69" s="127"/>
      <c r="R69" s="127"/>
      <c r="S69" s="127"/>
      <c r="T69" s="127"/>
      <c r="U69" s="127"/>
      <c r="V69" s="127"/>
      <c r="W69" s="127"/>
      <c r="X69" s="127"/>
      <c r="Y69" s="127"/>
      <c r="Z69" s="127"/>
      <c r="AA69" s="127"/>
      <c r="AB69" s="127"/>
      <c r="AC69" s="127"/>
      <c r="AD69" s="127"/>
    </row>
    <row r="70" spans="1:30" ht="46.5" x14ac:dyDescent="0.35">
      <c r="A70" s="266"/>
      <c r="B70" s="240" t="s">
        <v>18</v>
      </c>
      <c r="C70" s="199" t="s">
        <v>440</v>
      </c>
      <c r="D70" s="259" t="s">
        <v>119</v>
      </c>
      <c r="E70" s="201" t="s">
        <v>457</v>
      </c>
      <c r="F70" s="210" t="s">
        <v>581</v>
      </c>
      <c r="G70" s="238">
        <v>0</v>
      </c>
      <c r="H70" s="238">
        <f>46800000+8000000</f>
        <v>54800000</v>
      </c>
      <c r="I70" s="49" t="s">
        <v>577</v>
      </c>
      <c r="J70" s="212">
        <v>75000000</v>
      </c>
      <c r="K70" s="89" t="s">
        <v>198</v>
      </c>
      <c r="L70" s="98" t="s">
        <v>197</v>
      </c>
      <c r="M70" s="31">
        <v>52336493.359999999</v>
      </c>
      <c r="N70" s="50">
        <v>43115</v>
      </c>
      <c r="O70" s="53">
        <v>44575</v>
      </c>
      <c r="P70" s="29"/>
    </row>
    <row r="71" spans="1:30" ht="46.5" x14ac:dyDescent="0.35">
      <c r="A71" s="266"/>
      <c r="B71" s="240"/>
      <c r="C71" s="209"/>
      <c r="D71" s="259"/>
      <c r="E71" s="202"/>
      <c r="F71" s="211"/>
      <c r="G71" s="238"/>
      <c r="H71" s="238"/>
      <c r="I71" s="156" t="s">
        <v>563</v>
      </c>
      <c r="J71" s="213"/>
      <c r="K71" s="156" t="s">
        <v>584</v>
      </c>
      <c r="L71" s="156" t="s">
        <v>585</v>
      </c>
      <c r="M71" s="31">
        <v>32007872.309999999</v>
      </c>
      <c r="N71" s="50">
        <v>44576</v>
      </c>
      <c r="O71" s="53">
        <v>44940</v>
      </c>
      <c r="P71" s="156" t="s">
        <v>580</v>
      </c>
      <c r="Q71" s="127"/>
      <c r="R71" s="127"/>
      <c r="S71" s="127"/>
      <c r="T71" s="127"/>
      <c r="U71" s="127"/>
      <c r="V71" s="127"/>
      <c r="W71" s="127"/>
      <c r="X71" s="127"/>
      <c r="Y71" s="127"/>
      <c r="Z71" s="127"/>
      <c r="AA71" s="127"/>
      <c r="AB71" s="127"/>
      <c r="AC71" s="127"/>
      <c r="AD71" s="127"/>
    </row>
    <row r="72" spans="1:30" ht="31" x14ac:dyDescent="0.35">
      <c r="A72" s="266"/>
      <c r="B72" s="240"/>
      <c r="C72" s="209"/>
      <c r="D72" s="259"/>
      <c r="E72" s="156" t="s">
        <v>457</v>
      </c>
      <c r="F72" s="136" t="s">
        <v>582</v>
      </c>
      <c r="G72" s="238"/>
      <c r="H72" s="238"/>
      <c r="I72" s="156" t="s">
        <v>563</v>
      </c>
      <c r="J72" s="213"/>
      <c r="K72" s="156" t="s">
        <v>584</v>
      </c>
      <c r="L72" s="156" t="s">
        <v>588</v>
      </c>
      <c r="M72" s="31">
        <v>2942520</v>
      </c>
      <c r="N72" s="50">
        <v>44576</v>
      </c>
      <c r="O72" s="53">
        <v>44940</v>
      </c>
      <c r="P72" s="156" t="s">
        <v>580</v>
      </c>
      <c r="Q72" s="127"/>
      <c r="R72" s="127"/>
      <c r="S72" s="127"/>
      <c r="T72" s="127"/>
      <c r="U72" s="127"/>
      <c r="V72" s="127"/>
      <c r="W72" s="127"/>
      <c r="X72" s="127"/>
      <c r="Y72" s="127"/>
      <c r="Z72" s="127"/>
      <c r="AA72" s="127"/>
      <c r="AB72" s="127"/>
      <c r="AC72" s="127"/>
      <c r="AD72" s="127"/>
    </row>
    <row r="73" spans="1:30" ht="46.5" x14ac:dyDescent="0.35">
      <c r="A73" s="266"/>
      <c r="B73" s="240"/>
      <c r="C73" s="209"/>
      <c r="D73" s="259"/>
      <c r="E73" s="156" t="s">
        <v>457</v>
      </c>
      <c r="F73" s="136" t="s">
        <v>583</v>
      </c>
      <c r="G73" s="238"/>
      <c r="H73" s="238"/>
      <c r="I73" s="156" t="s">
        <v>563</v>
      </c>
      <c r="J73" s="213"/>
      <c r="K73" s="156" t="s">
        <v>584</v>
      </c>
      <c r="L73" s="156" t="s">
        <v>586</v>
      </c>
      <c r="M73" s="31">
        <v>4743079.99</v>
      </c>
      <c r="N73" s="50">
        <v>44576</v>
      </c>
      <c r="O73" s="53">
        <v>44940</v>
      </c>
      <c r="P73" s="156" t="s">
        <v>580</v>
      </c>
      <c r="Q73" s="127"/>
      <c r="R73" s="127"/>
      <c r="S73" s="127"/>
      <c r="T73" s="127"/>
      <c r="U73" s="127"/>
      <c r="V73" s="127"/>
      <c r="W73" s="127"/>
      <c r="X73" s="127"/>
      <c r="Y73" s="127"/>
      <c r="Z73" s="127"/>
      <c r="AA73" s="127"/>
      <c r="AB73" s="127"/>
      <c r="AC73" s="127"/>
      <c r="AD73" s="127"/>
    </row>
    <row r="74" spans="1:30" ht="46.5" x14ac:dyDescent="0.35">
      <c r="A74" s="266"/>
      <c r="B74" s="240"/>
      <c r="C74" s="200"/>
      <c r="D74" s="259"/>
      <c r="E74" s="49" t="s">
        <v>457</v>
      </c>
      <c r="F74" s="136" t="s">
        <v>230</v>
      </c>
      <c r="G74" s="238"/>
      <c r="H74" s="238"/>
      <c r="I74" s="49" t="s">
        <v>563</v>
      </c>
      <c r="J74" s="214"/>
      <c r="K74" s="156" t="s">
        <v>584</v>
      </c>
      <c r="L74" s="98" t="s">
        <v>587</v>
      </c>
      <c r="M74" s="31">
        <v>9665549.1999999993</v>
      </c>
      <c r="N74" s="50">
        <v>44576</v>
      </c>
      <c r="O74" s="53">
        <v>44940</v>
      </c>
      <c r="P74" s="156" t="s">
        <v>580</v>
      </c>
    </row>
    <row r="75" spans="1:30" ht="46.5" x14ac:dyDescent="0.35">
      <c r="A75" s="266"/>
      <c r="B75" s="197" t="s">
        <v>18</v>
      </c>
      <c r="C75" s="199" t="s">
        <v>440</v>
      </c>
      <c r="D75" s="201" t="s">
        <v>119</v>
      </c>
      <c r="E75" s="201" t="s">
        <v>457</v>
      </c>
      <c r="F75" s="210" t="s">
        <v>141</v>
      </c>
      <c r="G75" s="35">
        <v>0</v>
      </c>
      <c r="H75" s="35">
        <v>10000000</v>
      </c>
      <c r="I75" s="49" t="s">
        <v>577</v>
      </c>
      <c r="J75" s="212">
        <v>10000000</v>
      </c>
      <c r="K75" s="89" t="s">
        <v>199</v>
      </c>
      <c r="L75" s="98" t="s">
        <v>200</v>
      </c>
      <c r="M75" s="31">
        <v>6845062.4400000004</v>
      </c>
      <c r="N75" s="50">
        <v>43115</v>
      </c>
      <c r="O75" s="53">
        <v>44575</v>
      </c>
      <c r="P75" s="29"/>
    </row>
    <row r="76" spans="1:30" ht="46.5" x14ac:dyDescent="0.35">
      <c r="A76" s="266"/>
      <c r="B76" s="198"/>
      <c r="C76" s="200"/>
      <c r="D76" s="202"/>
      <c r="E76" s="202"/>
      <c r="F76" s="211"/>
      <c r="G76" s="153"/>
      <c r="H76" s="153"/>
      <c r="I76" s="150" t="s">
        <v>427</v>
      </c>
      <c r="J76" s="214"/>
      <c r="K76" s="156" t="s">
        <v>589</v>
      </c>
      <c r="L76" s="156" t="s">
        <v>200</v>
      </c>
      <c r="M76" s="31">
        <v>8816035.6300000008</v>
      </c>
      <c r="N76" s="50">
        <v>44576</v>
      </c>
      <c r="O76" s="50">
        <v>46036</v>
      </c>
      <c r="P76" s="156" t="s">
        <v>590</v>
      </c>
      <c r="Q76" s="127"/>
      <c r="R76" s="127"/>
      <c r="S76" s="127"/>
      <c r="T76" s="127"/>
      <c r="U76" s="127"/>
      <c r="V76" s="127"/>
      <c r="W76" s="127"/>
      <c r="X76" s="127"/>
      <c r="Y76" s="127"/>
      <c r="Z76" s="127"/>
      <c r="AA76" s="127"/>
      <c r="AB76" s="127"/>
      <c r="AC76" s="127"/>
      <c r="AD76" s="127"/>
    </row>
    <row r="77" spans="1:30" ht="46.5" x14ac:dyDescent="0.35">
      <c r="A77" s="266"/>
      <c r="B77" s="148" t="s">
        <v>18</v>
      </c>
      <c r="C77" s="149" t="s">
        <v>440</v>
      </c>
      <c r="D77" s="150" t="s">
        <v>119</v>
      </c>
      <c r="E77" s="150" t="s">
        <v>457</v>
      </c>
      <c r="F77" s="160" t="s">
        <v>272</v>
      </c>
      <c r="G77" s="35"/>
      <c r="H77" s="35"/>
      <c r="I77" s="150" t="s">
        <v>427</v>
      </c>
      <c r="J77" s="151">
        <v>2000000</v>
      </c>
      <c r="K77" s="156" t="s">
        <v>485</v>
      </c>
      <c r="L77" s="156" t="s">
        <v>315</v>
      </c>
      <c r="M77" s="31" t="s">
        <v>218</v>
      </c>
      <c r="N77" s="50">
        <v>44287</v>
      </c>
      <c r="O77" s="50">
        <v>45746</v>
      </c>
      <c r="P77" s="29" t="s">
        <v>227</v>
      </c>
    </row>
    <row r="78" spans="1:30" ht="36" x14ac:dyDescent="0.35">
      <c r="A78" s="266"/>
      <c r="B78" s="27" t="s">
        <v>18</v>
      </c>
      <c r="C78" s="28" t="s">
        <v>440</v>
      </c>
      <c r="D78" s="29" t="s">
        <v>119</v>
      </c>
      <c r="E78" s="49" t="s">
        <v>457</v>
      </c>
      <c r="F78" s="136" t="s">
        <v>142</v>
      </c>
      <c r="G78" s="52">
        <v>0</v>
      </c>
      <c r="H78" s="52">
        <v>2000000</v>
      </c>
      <c r="I78" s="49" t="s">
        <v>546</v>
      </c>
      <c r="J78" s="31">
        <v>500000</v>
      </c>
      <c r="K78" s="92"/>
      <c r="L78" s="98"/>
      <c r="M78" s="156"/>
      <c r="N78" s="32"/>
      <c r="O78" s="107"/>
      <c r="P78" s="32" t="s">
        <v>542</v>
      </c>
    </row>
    <row r="79" spans="1:30" ht="62" x14ac:dyDescent="0.35">
      <c r="A79" s="266"/>
      <c r="B79" s="27" t="s">
        <v>18</v>
      </c>
      <c r="C79" s="28" t="s">
        <v>440</v>
      </c>
      <c r="D79" s="29" t="s">
        <v>119</v>
      </c>
      <c r="E79" s="49" t="s">
        <v>457</v>
      </c>
      <c r="F79" s="136" t="s">
        <v>273</v>
      </c>
      <c r="G79" s="52"/>
      <c r="H79" s="52"/>
      <c r="I79" s="150" t="s">
        <v>427</v>
      </c>
      <c r="J79" s="31">
        <v>700000</v>
      </c>
      <c r="K79" s="92" t="s">
        <v>331</v>
      </c>
      <c r="L79" s="98" t="s">
        <v>332</v>
      </c>
      <c r="M79" s="31">
        <v>644100</v>
      </c>
      <c r="N79" s="48">
        <v>43805</v>
      </c>
      <c r="O79" s="33">
        <v>45265</v>
      </c>
      <c r="P79" s="32"/>
    </row>
    <row r="80" spans="1:30" ht="36" x14ac:dyDescent="0.35">
      <c r="A80" s="266"/>
      <c r="B80" s="27" t="s">
        <v>18</v>
      </c>
      <c r="C80" s="28" t="s">
        <v>440</v>
      </c>
      <c r="D80" s="29" t="s">
        <v>119</v>
      </c>
      <c r="E80" s="49" t="s">
        <v>457</v>
      </c>
      <c r="F80" s="136" t="s">
        <v>274</v>
      </c>
      <c r="G80" s="52"/>
      <c r="H80" s="52"/>
      <c r="I80" s="49" t="s">
        <v>545</v>
      </c>
      <c r="J80" s="31">
        <v>100000</v>
      </c>
      <c r="K80" s="89"/>
      <c r="L80" s="98"/>
      <c r="M80" s="31"/>
      <c r="N80" s="32"/>
      <c r="O80" s="107"/>
      <c r="P80" s="32"/>
    </row>
    <row r="81" spans="1:30" ht="54" customHeight="1" x14ac:dyDescent="0.35">
      <c r="A81" s="266"/>
      <c r="B81" s="27" t="s">
        <v>18</v>
      </c>
      <c r="C81" s="28" t="s">
        <v>440</v>
      </c>
      <c r="D81" s="29" t="s">
        <v>119</v>
      </c>
      <c r="E81" s="49" t="s">
        <v>457</v>
      </c>
      <c r="F81" s="136" t="s">
        <v>143</v>
      </c>
      <c r="G81" s="52">
        <v>0</v>
      </c>
      <c r="H81" s="52">
        <v>800000</v>
      </c>
      <c r="I81" s="49" t="s">
        <v>427</v>
      </c>
      <c r="J81" s="31">
        <v>500000</v>
      </c>
      <c r="K81" s="89" t="s">
        <v>299</v>
      </c>
      <c r="L81" s="98" t="s">
        <v>300</v>
      </c>
      <c r="M81" s="31">
        <v>298500</v>
      </c>
      <c r="N81" s="50">
        <v>43556</v>
      </c>
      <c r="O81" s="50">
        <v>45015</v>
      </c>
      <c r="P81" s="29"/>
    </row>
    <row r="82" spans="1:30" ht="46.5" x14ac:dyDescent="0.35">
      <c r="A82" s="266"/>
      <c r="B82" s="27" t="s">
        <v>18</v>
      </c>
      <c r="C82" s="28" t="s">
        <v>440</v>
      </c>
      <c r="D82" s="29" t="s">
        <v>119</v>
      </c>
      <c r="E82" s="49" t="s">
        <v>457</v>
      </c>
      <c r="F82" s="136" t="s">
        <v>144</v>
      </c>
      <c r="G82" s="52">
        <v>0</v>
      </c>
      <c r="H82" s="52">
        <v>300000</v>
      </c>
      <c r="I82" s="49" t="s">
        <v>547</v>
      </c>
      <c r="J82" s="31">
        <v>300000</v>
      </c>
      <c r="K82" s="89" t="s">
        <v>257</v>
      </c>
      <c r="L82" s="98" t="s">
        <v>484</v>
      </c>
      <c r="M82" s="31">
        <v>264000</v>
      </c>
      <c r="N82" s="50">
        <v>43427</v>
      </c>
      <c r="O82" s="50">
        <v>44887</v>
      </c>
      <c r="P82" s="32"/>
    </row>
    <row r="83" spans="1:30" ht="46.5" x14ac:dyDescent="0.35">
      <c r="A83" s="266"/>
      <c r="B83" s="27" t="s">
        <v>18</v>
      </c>
      <c r="C83" s="28" t="s">
        <v>440</v>
      </c>
      <c r="D83" s="29" t="s">
        <v>119</v>
      </c>
      <c r="E83" s="49" t="s">
        <v>457</v>
      </c>
      <c r="F83" s="136" t="s">
        <v>145</v>
      </c>
      <c r="G83" s="52">
        <v>0</v>
      </c>
      <c r="H83" s="52">
        <v>650000</v>
      </c>
      <c r="I83" s="49" t="s">
        <v>571</v>
      </c>
      <c r="J83" s="31">
        <v>300000</v>
      </c>
      <c r="K83" s="89" t="s">
        <v>244</v>
      </c>
      <c r="L83" s="98" t="s">
        <v>245</v>
      </c>
      <c r="M83" s="31" t="s">
        <v>218</v>
      </c>
      <c r="N83" s="50">
        <v>43278</v>
      </c>
      <c r="O83" s="50">
        <v>44738</v>
      </c>
      <c r="P83" s="32"/>
    </row>
    <row r="84" spans="1:30" ht="46.5" x14ac:dyDescent="0.35">
      <c r="A84" s="263" t="s">
        <v>47</v>
      </c>
      <c r="B84" s="37" t="s">
        <v>7</v>
      </c>
      <c r="C84" s="38" t="s">
        <v>440</v>
      </c>
      <c r="D84" s="25" t="s">
        <v>119</v>
      </c>
      <c r="E84" s="61" t="s">
        <v>457</v>
      </c>
      <c r="F84" s="170" t="s">
        <v>147</v>
      </c>
      <c r="G84" s="42">
        <v>0</v>
      </c>
      <c r="H84" s="42">
        <v>43300000</v>
      </c>
      <c r="I84" s="61" t="s">
        <v>427</v>
      </c>
      <c r="J84" s="26">
        <v>66000000</v>
      </c>
      <c r="K84" s="87" t="s">
        <v>363</v>
      </c>
      <c r="L84" s="96" t="s">
        <v>201</v>
      </c>
      <c r="M84" s="147">
        <v>61345440</v>
      </c>
      <c r="N84" s="41">
        <v>43857</v>
      </c>
      <c r="O84" s="41">
        <v>45317</v>
      </c>
      <c r="P84" s="25"/>
    </row>
    <row r="85" spans="1:30" ht="28" x14ac:dyDescent="0.35">
      <c r="A85" s="263"/>
      <c r="B85" s="37" t="s">
        <v>7</v>
      </c>
      <c r="C85" s="38" t="s">
        <v>440</v>
      </c>
      <c r="D85" s="25" t="s">
        <v>119</v>
      </c>
      <c r="E85" s="61" t="s">
        <v>457</v>
      </c>
      <c r="F85" s="170" t="s">
        <v>592</v>
      </c>
      <c r="G85" s="42"/>
      <c r="H85" s="42"/>
      <c r="I85" s="61" t="s">
        <v>545</v>
      </c>
      <c r="J85" s="26">
        <v>15000000</v>
      </c>
      <c r="K85" s="87"/>
      <c r="L85" s="96"/>
      <c r="M85" s="147"/>
      <c r="N85" s="41"/>
      <c r="O85" s="41"/>
      <c r="P85" s="25"/>
    </row>
    <row r="86" spans="1:30" ht="62" x14ac:dyDescent="0.35">
      <c r="A86" s="263"/>
      <c r="B86" s="145" t="s">
        <v>7</v>
      </c>
      <c r="C86" s="146" t="s">
        <v>440</v>
      </c>
      <c r="D86" s="152" t="s">
        <v>334</v>
      </c>
      <c r="E86" s="152" t="s">
        <v>457</v>
      </c>
      <c r="F86" s="170" t="s">
        <v>275</v>
      </c>
      <c r="G86" s="65">
        <v>0</v>
      </c>
      <c r="H86" s="65">
        <v>350000</v>
      </c>
      <c r="I86" s="152" t="s">
        <v>567</v>
      </c>
      <c r="J86" s="147">
        <v>16650000</v>
      </c>
      <c r="K86" s="152" t="s">
        <v>243</v>
      </c>
      <c r="L86" s="152" t="s">
        <v>202</v>
      </c>
      <c r="M86" s="147" t="s">
        <v>215</v>
      </c>
      <c r="N86" s="41">
        <v>43282</v>
      </c>
      <c r="O86" s="64">
        <v>44742</v>
      </c>
      <c r="P86" s="152" t="s">
        <v>189</v>
      </c>
      <c r="Q86" s="127"/>
      <c r="R86" s="127"/>
      <c r="S86" s="127"/>
      <c r="T86" s="127"/>
      <c r="U86" s="127"/>
      <c r="V86" s="127"/>
      <c r="W86" s="127"/>
      <c r="X86" s="127"/>
      <c r="Y86" s="127"/>
      <c r="Z86" s="127"/>
      <c r="AA86" s="127"/>
      <c r="AB86" s="127"/>
      <c r="AC86" s="127"/>
      <c r="AD86" s="127"/>
    </row>
    <row r="87" spans="1:30" ht="31" x14ac:dyDescent="0.35">
      <c r="A87" s="263"/>
      <c r="B87" s="37" t="s">
        <v>7</v>
      </c>
      <c r="C87" s="38" t="s">
        <v>440</v>
      </c>
      <c r="D87" s="25" t="s">
        <v>334</v>
      </c>
      <c r="E87" s="61" t="s">
        <v>457</v>
      </c>
      <c r="F87" s="170" t="s">
        <v>325</v>
      </c>
      <c r="G87" s="65"/>
      <c r="H87" s="65"/>
      <c r="I87" s="61" t="s">
        <v>427</v>
      </c>
      <c r="J87" s="26">
        <v>12000000</v>
      </c>
      <c r="K87" s="87" t="s">
        <v>324</v>
      </c>
      <c r="L87" s="96" t="s">
        <v>311</v>
      </c>
      <c r="M87" s="147" t="s">
        <v>322</v>
      </c>
      <c r="N87" s="41">
        <v>43755</v>
      </c>
      <c r="O87" s="41">
        <v>45215</v>
      </c>
      <c r="P87" s="25" t="s">
        <v>326</v>
      </c>
    </row>
    <row r="88" spans="1:30" ht="124" x14ac:dyDescent="0.35">
      <c r="A88" s="263"/>
      <c r="B88" s="141" t="s">
        <v>7</v>
      </c>
      <c r="C88" s="142" t="s">
        <v>440</v>
      </c>
      <c r="D88" s="140" t="s">
        <v>334</v>
      </c>
      <c r="E88" s="140" t="s">
        <v>457</v>
      </c>
      <c r="F88" s="168" t="s">
        <v>519</v>
      </c>
      <c r="G88" s="65"/>
      <c r="H88" s="65"/>
      <c r="I88" s="61" t="s">
        <v>567</v>
      </c>
      <c r="J88" s="143">
        <v>22000000</v>
      </c>
      <c r="K88" s="152" t="s">
        <v>520</v>
      </c>
      <c r="L88" s="152" t="s">
        <v>521</v>
      </c>
      <c r="M88" s="147" t="s">
        <v>215</v>
      </c>
      <c r="N88" s="41">
        <v>44378</v>
      </c>
      <c r="O88" s="64">
        <v>44742</v>
      </c>
      <c r="P88" s="25" t="s">
        <v>227</v>
      </c>
    </row>
    <row r="89" spans="1:30" ht="62" x14ac:dyDescent="0.35">
      <c r="A89" s="263"/>
      <c r="B89" s="37" t="s">
        <v>7</v>
      </c>
      <c r="C89" s="38" t="s">
        <v>440</v>
      </c>
      <c r="D89" s="25" t="s">
        <v>26</v>
      </c>
      <c r="E89" s="61" t="s">
        <v>457</v>
      </c>
      <c r="F89" s="170" t="s">
        <v>146</v>
      </c>
      <c r="G89" s="65">
        <v>0</v>
      </c>
      <c r="H89" s="65">
        <v>27000000</v>
      </c>
      <c r="I89" s="61" t="s">
        <v>550</v>
      </c>
      <c r="J89" s="26">
        <v>35000000</v>
      </c>
      <c r="K89" s="87" t="s">
        <v>243</v>
      </c>
      <c r="L89" s="96" t="s">
        <v>202</v>
      </c>
      <c r="M89" s="147" t="s">
        <v>215</v>
      </c>
      <c r="N89" s="41">
        <v>43282</v>
      </c>
      <c r="O89" s="41">
        <v>44742</v>
      </c>
      <c r="P89" s="25" t="s">
        <v>189</v>
      </c>
    </row>
    <row r="90" spans="1:30" ht="62" x14ac:dyDescent="0.35">
      <c r="A90" s="263"/>
      <c r="B90" s="37" t="s">
        <v>7</v>
      </c>
      <c r="C90" s="38" t="s">
        <v>440</v>
      </c>
      <c r="D90" s="25" t="s">
        <v>26</v>
      </c>
      <c r="E90" s="61" t="s">
        <v>457</v>
      </c>
      <c r="F90" s="170" t="s">
        <v>148</v>
      </c>
      <c r="G90" s="42">
        <v>0</v>
      </c>
      <c r="H90" s="42">
        <v>15000000</v>
      </c>
      <c r="I90" s="61" t="s">
        <v>550</v>
      </c>
      <c r="J90" s="26">
        <v>6000000</v>
      </c>
      <c r="K90" s="87" t="s">
        <v>243</v>
      </c>
      <c r="L90" s="96" t="s">
        <v>202</v>
      </c>
      <c r="M90" s="147" t="s">
        <v>215</v>
      </c>
      <c r="N90" s="41">
        <v>43282</v>
      </c>
      <c r="O90" s="41">
        <v>44742</v>
      </c>
      <c r="P90" s="25" t="s">
        <v>189</v>
      </c>
    </row>
    <row r="91" spans="1:30" ht="46.5" x14ac:dyDescent="0.35">
      <c r="A91" s="263"/>
      <c r="B91" s="145" t="s">
        <v>7</v>
      </c>
      <c r="C91" s="146" t="s">
        <v>440</v>
      </c>
      <c r="D91" s="152" t="s">
        <v>26</v>
      </c>
      <c r="E91" s="152" t="s">
        <v>457</v>
      </c>
      <c r="F91" s="170" t="s">
        <v>591</v>
      </c>
      <c r="G91" s="42">
        <v>0</v>
      </c>
      <c r="H91" s="42">
        <v>12600000</v>
      </c>
      <c r="I91" s="61" t="s">
        <v>427</v>
      </c>
      <c r="J91" s="147">
        <v>100000000</v>
      </c>
      <c r="K91" s="87" t="s">
        <v>511</v>
      </c>
      <c r="L91" s="96" t="s">
        <v>470</v>
      </c>
      <c r="M91" s="147" t="s">
        <v>215</v>
      </c>
      <c r="N91" s="41">
        <v>44562</v>
      </c>
      <c r="O91" s="64">
        <v>46021</v>
      </c>
      <c r="P91" s="25" t="s">
        <v>227</v>
      </c>
    </row>
    <row r="92" spans="1:30" ht="62" x14ac:dyDescent="0.35">
      <c r="A92" s="263"/>
      <c r="B92" s="124" t="s">
        <v>7</v>
      </c>
      <c r="C92" s="129" t="s">
        <v>440</v>
      </c>
      <c r="D92" s="125" t="s">
        <v>26</v>
      </c>
      <c r="E92" s="125" t="s">
        <v>457</v>
      </c>
      <c r="F92" s="170" t="s">
        <v>341</v>
      </c>
      <c r="G92" s="65"/>
      <c r="H92" s="65"/>
      <c r="I92" s="125" t="s">
        <v>427</v>
      </c>
      <c r="J92" s="123">
        <v>3000000</v>
      </c>
      <c r="K92" s="125" t="s">
        <v>323</v>
      </c>
      <c r="L92" s="125" t="s">
        <v>342</v>
      </c>
      <c r="M92" s="147" t="s">
        <v>215</v>
      </c>
      <c r="N92" s="41">
        <v>43647</v>
      </c>
      <c r="O92" s="41">
        <v>45107</v>
      </c>
      <c r="P92" s="125" t="s">
        <v>187</v>
      </c>
      <c r="Q92" s="127"/>
      <c r="R92" s="127"/>
      <c r="S92" s="127"/>
      <c r="T92" s="127"/>
      <c r="U92" s="127"/>
      <c r="V92" s="127"/>
      <c r="W92" s="127"/>
      <c r="X92" s="127"/>
      <c r="Y92" s="127"/>
      <c r="Z92" s="127"/>
      <c r="AA92" s="127"/>
      <c r="AB92" s="127"/>
      <c r="AC92" s="127"/>
      <c r="AD92" s="127"/>
    </row>
    <row r="93" spans="1:30" ht="71.5" customHeight="1" x14ac:dyDescent="0.35">
      <c r="A93" s="263"/>
      <c r="B93" s="37" t="s">
        <v>7</v>
      </c>
      <c r="C93" s="38" t="s">
        <v>440</v>
      </c>
      <c r="D93" s="25" t="s">
        <v>0</v>
      </c>
      <c r="E93" s="61" t="s">
        <v>457</v>
      </c>
      <c r="F93" s="170" t="s">
        <v>149</v>
      </c>
      <c r="G93" s="65">
        <v>10000000</v>
      </c>
      <c r="H93" s="65">
        <v>0</v>
      </c>
      <c r="I93" s="61" t="s">
        <v>427</v>
      </c>
      <c r="J93" s="26">
        <v>10000000</v>
      </c>
      <c r="K93" s="87" t="s">
        <v>409</v>
      </c>
      <c r="L93" s="96" t="s">
        <v>383</v>
      </c>
      <c r="M93" s="147" t="s">
        <v>215</v>
      </c>
      <c r="N93" s="41">
        <v>43951</v>
      </c>
      <c r="O93" s="41">
        <v>45411</v>
      </c>
      <c r="P93" s="25" t="s">
        <v>219</v>
      </c>
    </row>
    <row r="94" spans="1:30" ht="62" x14ac:dyDescent="0.35">
      <c r="A94" s="263"/>
      <c r="B94" s="124" t="s">
        <v>7</v>
      </c>
      <c r="C94" s="129" t="s">
        <v>440</v>
      </c>
      <c r="D94" s="125" t="s">
        <v>30</v>
      </c>
      <c r="E94" s="125" t="s">
        <v>457</v>
      </c>
      <c r="F94" s="170" t="s">
        <v>522</v>
      </c>
      <c r="G94" s="65"/>
      <c r="H94" s="65"/>
      <c r="I94" s="125" t="s">
        <v>427</v>
      </c>
      <c r="J94" s="123">
        <v>10000000</v>
      </c>
      <c r="K94" s="125" t="s">
        <v>524</v>
      </c>
      <c r="L94" s="125" t="s">
        <v>523</v>
      </c>
      <c r="M94" s="147">
        <v>15660308.4</v>
      </c>
      <c r="N94" s="41">
        <v>44534</v>
      </c>
      <c r="O94" s="41">
        <v>45994</v>
      </c>
      <c r="P94" s="125"/>
      <c r="Q94" s="127"/>
      <c r="R94" s="127"/>
      <c r="S94" s="127"/>
      <c r="T94" s="127"/>
      <c r="U94" s="127"/>
      <c r="V94" s="127"/>
      <c r="W94" s="127"/>
      <c r="X94" s="127"/>
      <c r="Y94" s="127"/>
      <c r="Z94" s="127"/>
      <c r="AA94" s="127"/>
      <c r="AB94" s="127"/>
      <c r="AC94" s="127"/>
      <c r="AD94" s="127"/>
    </row>
    <row r="95" spans="1:30" ht="62" x14ac:dyDescent="0.35">
      <c r="A95" s="264" t="s">
        <v>276</v>
      </c>
      <c r="B95" s="27" t="s">
        <v>242</v>
      </c>
      <c r="C95" s="28" t="s">
        <v>440</v>
      </c>
      <c r="D95" s="29" t="s">
        <v>0</v>
      </c>
      <c r="E95" s="49" t="s">
        <v>457</v>
      </c>
      <c r="F95" s="136" t="s">
        <v>248</v>
      </c>
      <c r="G95" s="52"/>
      <c r="H95" s="52">
        <v>0</v>
      </c>
      <c r="I95" s="49" t="s">
        <v>427</v>
      </c>
      <c r="J95" s="31">
        <v>0</v>
      </c>
      <c r="K95" s="89" t="s">
        <v>379</v>
      </c>
      <c r="L95" s="98" t="s">
        <v>380</v>
      </c>
      <c r="M95" s="31" t="s">
        <v>322</v>
      </c>
      <c r="N95" s="33">
        <v>43922</v>
      </c>
      <c r="O95" s="33">
        <v>45381</v>
      </c>
      <c r="P95" s="32" t="s">
        <v>227</v>
      </c>
    </row>
    <row r="96" spans="1:30" ht="46.5" x14ac:dyDescent="0.35">
      <c r="A96" s="264" t="s">
        <v>593</v>
      </c>
      <c r="B96" s="148" t="s">
        <v>594</v>
      </c>
      <c r="C96" s="149" t="s">
        <v>440</v>
      </c>
      <c r="D96" s="150" t="s">
        <v>26</v>
      </c>
      <c r="E96" s="150" t="s">
        <v>457</v>
      </c>
      <c r="F96" s="160" t="s">
        <v>595</v>
      </c>
      <c r="G96" s="52"/>
      <c r="H96" s="52"/>
      <c r="I96" s="150" t="s">
        <v>427</v>
      </c>
      <c r="J96" s="151">
        <v>0</v>
      </c>
      <c r="K96" s="156" t="s">
        <v>596</v>
      </c>
      <c r="L96" s="156" t="s">
        <v>597</v>
      </c>
      <c r="M96" s="31" t="s">
        <v>322</v>
      </c>
      <c r="N96" s="33">
        <v>44562</v>
      </c>
      <c r="O96" s="33">
        <v>44926</v>
      </c>
      <c r="P96" s="32"/>
      <c r="Q96" s="127"/>
      <c r="R96" s="127"/>
      <c r="S96" s="127"/>
      <c r="T96" s="127"/>
      <c r="U96" s="127"/>
      <c r="V96" s="127"/>
      <c r="W96" s="127"/>
      <c r="X96" s="127"/>
      <c r="Y96" s="127"/>
      <c r="Z96" s="127"/>
      <c r="AA96" s="127"/>
      <c r="AB96" s="127"/>
      <c r="AC96" s="127"/>
      <c r="AD96" s="127"/>
    </row>
    <row r="97" spans="1:30" ht="54" x14ac:dyDescent="0.35">
      <c r="A97" s="263" t="s">
        <v>48</v>
      </c>
      <c r="B97" s="141" t="s">
        <v>8</v>
      </c>
      <c r="C97" s="142" t="s">
        <v>440</v>
      </c>
      <c r="D97" s="140" t="s">
        <v>30</v>
      </c>
      <c r="E97" s="140" t="s">
        <v>457</v>
      </c>
      <c r="F97" s="168" t="s">
        <v>434</v>
      </c>
      <c r="G97" s="42">
        <v>0</v>
      </c>
      <c r="H97" s="42">
        <v>20000000</v>
      </c>
      <c r="I97" s="140" t="s">
        <v>546</v>
      </c>
      <c r="J97" s="143">
        <v>20000000</v>
      </c>
      <c r="K97" s="87"/>
      <c r="L97" s="96"/>
      <c r="M97" s="147"/>
      <c r="N97" s="66"/>
      <c r="O97" s="66"/>
      <c r="P97" s="25" t="s">
        <v>477</v>
      </c>
    </row>
    <row r="98" spans="1:30" ht="54" x14ac:dyDescent="0.35">
      <c r="A98" s="263"/>
      <c r="B98" s="37" t="s">
        <v>8</v>
      </c>
      <c r="C98" s="38" t="s">
        <v>120</v>
      </c>
      <c r="D98" s="25" t="s">
        <v>120</v>
      </c>
      <c r="E98" s="61" t="s">
        <v>457</v>
      </c>
      <c r="F98" s="170" t="s">
        <v>434</v>
      </c>
      <c r="G98" s="42"/>
      <c r="H98" s="42"/>
      <c r="I98" s="61" t="s">
        <v>546</v>
      </c>
      <c r="J98" s="68">
        <v>8000000</v>
      </c>
      <c r="K98" s="87"/>
      <c r="L98" s="96"/>
      <c r="M98" s="147"/>
      <c r="N98" s="66"/>
      <c r="O98" s="66"/>
      <c r="P98" s="25"/>
    </row>
    <row r="99" spans="1:30" ht="28" x14ac:dyDescent="0.35">
      <c r="A99" s="263"/>
      <c r="B99" s="37" t="s">
        <v>8</v>
      </c>
      <c r="C99" s="38" t="s">
        <v>440</v>
      </c>
      <c r="D99" s="25" t="s">
        <v>28</v>
      </c>
      <c r="E99" s="61" t="s">
        <v>457</v>
      </c>
      <c r="F99" s="170" t="s">
        <v>435</v>
      </c>
      <c r="G99" s="42"/>
      <c r="H99" s="42"/>
      <c r="I99" s="61" t="s">
        <v>546</v>
      </c>
      <c r="J99" s="68">
        <v>13000000</v>
      </c>
      <c r="K99" s="87"/>
      <c r="L99" s="96"/>
      <c r="M99" s="147"/>
      <c r="N99" s="66"/>
      <c r="O99" s="66"/>
      <c r="P99" s="25"/>
    </row>
    <row r="100" spans="1:30" ht="28" x14ac:dyDescent="0.35">
      <c r="A100" s="263"/>
      <c r="B100" s="37" t="s">
        <v>8</v>
      </c>
      <c r="C100" s="38" t="s">
        <v>440</v>
      </c>
      <c r="D100" s="25" t="s">
        <v>1</v>
      </c>
      <c r="E100" s="61" t="s">
        <v>457</v>
      </c>
      <c r="F100" s="170" t="s">
        <v>277</v>
      </c>
      <c r="G100" s="65">
        <v>0</v>
      </c>
      <c r="H100" s="65">
        <v>7000000</v>
      </c>
      <c r="I100" s="61" t="s">
        <v>546</v>
      </c>
      <c r="J100" s="26">
        <v>3000000</v>
      </c>
      <c r="K100" s="87"/>
      <c r="L100" s="96"/>
      <c r="M100" s="147"/>
      <c r="N100" s="66"/>
      <c r="O100" s="41"/>
      <c r="P100" s="25"/>
    </row>
    <row r="101" spans="1:30" ht="36" x14ac:dyDescent="0.35">
      <c r="A101" s="263"/>
      <c r="B101" s="145" t="s">
        <v>8</v>
      </c>
      <c r="C101" s="146" t="s">
        <v>440</v>
      </c>
      <c r="D101" s="152" t="s">
        <v>330</v>
      </c>
      <c r="E101" s="152" t="s">
        <v>457</v>
      </c>
      <c r="F101" s="170" t="s">
        <v>599</v>
      </c>
      <c r="G101" s="65"/>
      <c r="H101" s="65"/>
      <c r="I101" s="152" t="s">
        <v>546</v>
      </c>
      <c r="J101" s="147">
        <v>400000</v>
      </c>
      <c r="K101" s="152"/>
      <c r="L101" s="152"/>
      <c r="M101" s="147"/>
      <c r="N101" s="66"/>
      <c r="O101" s="41"/>
      <c r="P101" s="152"/>
      <c r="Q101" s="127"/>
      <c r="R101" s="127"/>
      <c r="S101" s="127"/>
      <c r="T101" s="127"/>
      <c r="U101" s="127"/>
      <c r="V101" s="127"/>
      <c r="W101" s="127"/>
      <c r="X101" s="127"/>
      <c r="Y101" s="127"/>
      <c r="Z101" s="127"/>
      <c r="AA101" s="127"/>
      <c r="AB101" s="127"/>
      <c r="AC101" s="127"/>
      <c r="AD101" s="127"/>
    </row>
    <row r="102" spans="1:30" ht="36" x14ac:dyDescent="0.35">
      <c r="A102" s="263"/>
      <c r="B102" s="145" t="s">
        <v>8</v>
      </c>
      <c r="C102" s="146" t="s">
        <v>440</v>
      </c>
      <c r="D102" s="152" t="s">
        <v>598</v>
      </c>
      <c r="E102" s="152" t="s">
        <v>457</v>
      </c>
      <c r="F102" s="170" t="s">
        <v>600</v>
      </c>
      <c r="G102" s="65"/>
      <c r="H102" s="65"/>
      <c r="I102" s="152" t="s">
        <v>546</v>
      </c>
      <c r="J102" s="147">
        <v>350000</v>
      </c>
      <c r="K102" s="152"/>
      <c r="L102" s="152"/>
      <c r="M102" s="147"/>
      <c r="N102" s="66"/>
      <c r="O102" s="41"/>
      <c r="P102" s="152"/>
      <c r="Q102" s="127"/>
      <c r="R102" s="127"/>
      <c r="S102" s="127"/>
      <c r="T102" s="127"/>
      <c r="U102" s="127"/>
      <c r="V102" s="127"/>
      <c r="W102" s="127"/>
      <c r="X102" s="127"/>
      <c r="Y102" s="127"/>
      <c r="Z102" s="127"/>
      <c r="AA102" s="127"/>
      <c r="AB102" s="127"/>
      <c r="AC102" s="127"/>
      <c r="AD102" s="127"/>
    </row>
    <row r="103" spans="1:30" ht="36" x14ac:dyDescent="0.35">
      <c r="A103" s="266" t="s">
        <v>49</v>
      </c>
      <c r="B103" s="154" t="s">
        <v>19</v>
      </c>
      <c r="C103" s="28" t="s">
        <v>440</v>
      </c>
      <c r="D103" s="156" t="s">
        <v>2</v>
      </c>
      <c r="E103" s="156" t="s">
        <v>457</v>
      </c>
      <c r="F103" s="136" t="s">
        <v>278</v>
      </c>
      <c r="G103" s="52">
        <v>0</v>
      </c>
      <c r="H103" s="52">
        <v>265000</v>
      </c>
      <c r="I103" s="156" t="s">
        <v>546</v>
      </c>
      <c r="J103" s="31">
        <v>1500000</v>
      </c>
      <c r="K103" s="89"/>
      <c r="L103" s="98"/>
      <c r="M103" s="31"/>
      <c r="N103" s="33"/>
      <c r="O103" s="46"/>
      <c r="P103" s="29"/>
    </row>
    <row r="104" spans="1:30" ht="28" x14ac:dyDescent="0.35">
      <c r="A104" s="266"/>
      <c r="B104" s="27" t="s">
        <v>19</v>
      </c>
      <c r="C104" s="28" t="s">
        <v>440</v>
      </c>
      <c r="D104" s="47" t="s">
        <v>32</v>
      </c>
      <c r="E104" s="47" t="s">
        <v>457</v>
      </c>
      <c r="F104" s="136" t="s">
        <v>601</v>
      </c>
      <c r="G104" s="52"/>
      <c r="H104" s="52"/>
      <c r="I104" s="49" t="s">
        <v>545</v>
      </c>
      <c r="J104" s="31">
        <v>7000000</v>
      </c>
      <c r="K104" s="89"/>
      <c r="L104" s="98"/>
      <c r="M104" s="31"/>
      <c r="N104" s="33"/>
      <c r="O104" s="33"/>
      <c r="P104" s="29"/>
    </row>
    <row r="105" spans="1:30" ht="36" x14ac:dyDescent="0.35">
      <c r="A105" s="266"/>
      <c r="B105" s="27" t="s">
        <v>19</v>
      </c>
      <c r="C105" s="28" t="s">
        <v>440</v>
      </c>
      <c r="D105" s="29" t="s">
        <v>0</v>
      </c>
      <c r="E105" s="49" t="s">
        <v>457</v>
      </c>
      <c r="F105" s="136" t="s">
        <v>436</v>
      </c>
      <c r="G105" s="52">
        <f>2000000-1200000</f>
        <v>800000</v>
      </c>
      <c r="H105" s="52">
        <v>0</v>
      </c>
      <c r="I105" s="49" t="s">
        <v>546</v>
      </c>
      <c r="J105" s="31">
        <v>500000</v>
      </c>
      <c r="K105" s="92"/>
      <c r="L105" s="98"/>
      <c r="M105" s="156"/>
      <c r="N105" s="32"/>
      <c r="O105" s="107"/>
      <c r="P105" s="32"/>
    </row>
    <row r="106" spans="1:30" ht="62" x14ac:dyDescent="0.35">
      <c r="A106" s="263" t="s">
        <v>50</v>
      </c>
      <c r="B106" s="37" t="s">
        <v>9</v>
      </c>
      <c r="C106" s="38" t="s">
        <v>440</v>
      </c>
      <c r="D106" s="25" t="s">
        <v>119</v>
      </c>
      <c r="E106" s="61" t="s">
        <v>457</v>
      </c>
      <c r="F106" s="137" t="s">
        <v>150</v>
      </c>
      <c r="G106" s="69">
        <v>0</v>
      </c>
      <c r="H106" s="69">
        <v>2600000</v>
      </c>
      <c r="I106" s="61" t="s">
        <v>427</v>
      </c>
      <c r="J106" s="26">
        <v>1500000</v>
      </c>
      <c r="K106" s="87" t="s">
        <v>303</v>
      </c>
      <c r="L106" s="96" t="s">
        <v>304</v>
      </c>
      <c r="M106" s="147">
        <v>1200000</v>
      </c>
      <c r="N106" s="66">
        <v>43556</v>
      </c>
      <c r="O106" s="66">
        <v>45015</v>
      </c>
      <c r="P106" s="25"/>
    </row>
    <row r="107" spans="1:30" ht="46.5" x14ac:dyDescent="0.35">
      <c r="A107" s="263"/>
      <c r="B107" s="37" t="s">
        <v>9</v>
      </c>
      <c r="C107" s="38" t="s">
        <v>440</v>
      </c>
      <c r="D107" s="25" t="s">
        <v>119</v>
      </c>
      <c r="E107" s="61" t="s">
        <v>457</v>
      </c>
      <c r="F107" s="170" t="s">
        <v>151</v>
      </c>
      <c r="G107" s="65">
        <v>0</v>
      </c>
      <c r="H107" s="65">
        <v>2400000</v>
      </c>
      <c r="I107" s="61" t="s">
        <v>427</v>
      </c>
      <c r="J107" s="26">
        <v>2750000</v>
      </c>
      <c r="K107" s="87" t="s">
        <v>305</v>
      </c>
      <c r="L107" s="96" t="s">
        <v>203</v>
      </c>
      <c r="M107" s="70">
        <v>3900</v>
      </c>
      <c r="N107" s="66">
        <v>43556</v>
      </c>
      <c r="O107" s="66">
        <v>45015</v>
      </c>
      <c r="P107" s="25"/>
    </row>
    <row r="108" spans="1:30" ht="31" x14ac:dyDescent="0.35">
      <c r="A108" s="263"/>
      <c r="B108" s="37" t="s">
        <v>9</v>
      </c>
      <c r="C108" s="38" t="s">
        <v>440</v>
      </c>
      <c r="D108" s="25" t="s">
        <v>119</v>
      </c>
      <c r="E108" s="61" t="s">
        <v>457</v>
      </c>
      <c r="F108" s="170" t="s">
        <v>152</v>
      </c>
      <c r="G108" s="42">
        <v>0</v>
      </c>
      <c r="H108" s="42">
        <v>1481000</v>
      </c>
      <c r="I108" s="61" t="s">
        <v>548</v>
      </c>
      <c r="J108" s="26">
        <v>1500000</v>
      </c>
      <c r="K108" s="87" t="s">
        <v>221</v>
      </c>
      <c r="L108" s="96" t="s">
        <v>222</v>
      </c>
      <c r="M108" s="147">
        <v>366204</v>
      </c>
      <c r="N108" s="66">
        <v>43175</v>
      </c>
      <c r="O108" s="64">
        <v>44635</v>
      </c>
      <c r="P108" s="25" t="s">
        <v>223</v>
      </c>
    </row>
    <row r="109" spans="1:30" ht="31" x14ac:dyDescent="0.35">
      <c r="A109" s="263"/>
      <c r="B109" s="37" t="s">
        <v>9</v>
      </c>
      <c r="C109" s="38" t="s">
        <v>440</v>
      </c>
      <c r="D109" s="25" t="s">
        <v>119</v>
      </c>
      <c r="E109" s="61" t="s">
        <v>457</v>
      </c>
      <c r="F109" s="170" t="s">
        <v>296</v>
      </c>
      <c r="G109" s="42"/>
      <c r="H109" s="42"/>
      <c r="I109" s="61" t="s">
        <v>427</v>
      </c>
      <c r="J109" s="26">
        <v>1000000</v>
      </c>
      <c r="K109" s="87" t="s">
        <v>310</v>
      </c>
      <c r="L109" s="96" t="s">
        <v>231</v>
      </c>
      <c r="M109" s="147">
        <v>790000</v>
      </c>
      <c r="N109" s="66">
        <v>43607</v>
      </c>
      <c r="O109" s="41">
        <v>45067</v>
      </c>
      <c r="P109" s="25"/>
    </row>
    <row r="110" spans="1:30" ht="31" x14ac:dyDescent="0.35">
      <c r="A110" s="263"/>
      <c r="B110" s="141" t="s">
        <v>9</v>
      </c>
      <c r="C110" s="142" t="s">
        <v>440</v>
      </c>
      <c r="D110" s="140" t="s">
        <v>119</v>
      </c>
      <c r="E110" s="140" t="s">
        <v>457</v>
      </c>
      <c r="F110" s="168" t="s">
        <v>153</v>
      </c>
      <c r="G110" s="42">
        <v>0</v>
      </c>
      <c r="H110" s="42">
        <v>700000</v>
      </c>
      <c r="I110" s="152" t="s">
        <v>427</v>
      </c>
      <c r="J110" s="143">
        <v>1000000</v>
      </c>
      <c r="K110" s="87" t="s">
        <v>464</v>
      </c>
      <c r="L110" s="96" t="s">
        <v>327</v>
      </c>
      <c r="M110" s="70">
        <v>1423.8</v>
      </c>
      <c r="N110" s="66">
        <v>43798</v>
      </c>
      <c r="O110" s="66">
        <v>45258</v>
      </c>
      <c r="P110" s="25"/>
    </row>
    <row r="111" spans="1:30" ht="46.5" x14ac:dyDescent="0.35">
      <c r="A111" s="263"/>
      <c r="B111" s="37" t="s">
        <v>9</v>
      </c>
      <c r="C111" s="38" t="s">
        <v>440</v>
      </c>
      <c r="D111" s="25" t="s">
        <v>119</v>
      </c>
      <c r="E111" s="61" t="s">
        <v>457</v>
      </c>
      <c r="F111" s="170" t="s">
        <v>343</v>
      </c>
      <c r="G111" s="42"/>
      <c r="H111" s="42"/>
      <c r="I111" s="152" t="s">
        <v>427</v>
      </c>
      <c r="J111" s="26">
        <v>900000</v>
      </c>
      <c r="K111" s="87" t="s">
        <v>376</v>
      </c>
      <c r="L111" s="96" t="s">
        <v>377</v>
      </c>
      <c r="M111" s="70">
        <v>3051</v>
      </c>
      <c r="N111" s="66">
        <v>43936</v>
      </c>
      <c r="O111" s="66">
        <v>45396</v>
      </c>
      <c r="P111" s="25" t="s">
        <v>378</v>
      </c>
    </row>
    <row r="112" spans="1:30" ht="46.5" x14ac:dyDescent="0.35">
      <c r="A112" s="263"/>
      <c r="B112" s="108" t="s">
        <v>492</v>
      </c>
      <c r="C112" s="110" t="s">
        <v>440</v>
      </c>
      <c r="D112" s="109" t="s">
        <v>119</v>
      </c>
      <c r="E112" s="109" t="s">
        <v>457</v>
      </c>
      <c r="F112" s="170" t="s">
        <v>493</v>
      </c>
      <c r="G112" s="42"/>
      <c r="H112" s="42"/>
      <c r="I112" s="109" t="s">
        <v>427</v>
      </c>
      <c r="J112" s="111">
        <v>7500000</v>
      </c>
      <c r="K112" s="109" t="s">
        <v>491</v>
      </c>
      <c r="L112" s="109" t="s">
        <v>377</v>
      </c>
      <c r="M112" s="70">
        <v>2681.87</v>
      </c>
      <c r="N112" s="66">
        <v>44400</v>
      </c>
      <c r="O112" s="66">
        <v>45860</v>
      </c>
      <c r="P112" s="109"/>
      <c r="Q112" s="100"/>
      <c r="R112" s="100"/>
      <c r="S112" s="100"/>
      <c r="T112" s="100"/>
      <c r="U112" s="100"/>
      <c r="V112" s="100"/>
      <c r="W112" s="100"/>
      <c r="X112" s="100"/>
      <c r="Y112" s="100"/>
      <c r="Z112" s="100"/>
      <c r="AA112" s="100"/>
      <c r="AB112" s="100"/>
      <c r="AC112" s="100"/>
      <c r="AD112" s="100"/>
    </row>
    <row r="113" spans="1:30" ht="77.5" x14ac:dyDescent="0.35">
      <c r="A113" s="263"/>
      <c r="B113" s="216" t="s">
        <v>9</v>
      </c>
      <c r="C113" s="217" t="s">
        <v>440</v>
      </c>
      <c r="D113" s="237" t="s">
        <v>119</v>
      </c>
      <c r="E113" s="61" t="s">
        <v>457</v>
      </c>
      <c r="F113" s="236" t="s">
        <v>438</v>
      </c>
      <c r="G113" s="65">
        <v>0</v>
      </c>
      <c r="H113" s="65">
        <v>9385000</v>
      </c>
      <c r="I113" s="237" t="s">
        <v>427</v>
      </c>
      <c r="J113" s="215">
        <v>20000000</v>
      </c>
      <c r="K113" s="87" t="s">
        <v>393</v>
      </c>
      <c r="L113" s="99" t="s">
        <v>437</v>
      </c>
      <c r="M113" s="179" t="s">
        <v>322</v>
      </c>
      <c r="N113" s="66">
        <v>43798</v>
      </c>
      <c r="O113" s="66">
        <v>45258</v>
      </c>
      <c r="P113" s="182" t="s">
        <v>602</v>
      </c>
    </row>
    <row r="114" spans="1:30" ht="31" x14ac:dyDescent="0.35">
      <c r="A114" s="263"/>
      <c r="B114" s="216"/>
      <c r="C114" s="217"/>
      <c r="D114" s="237"/>
      <c r="E114" s="61" t="s">
        <v>457</v>
      </c>
      <c r="F114" s="236"/>
      <c r="G114" s="65"/>
      <c r="H114" s="65"/>
      <c r="I114" s="237"/>
      <c r="J114" s="215"/>
      <c r="K114" s="87" t="s">
        <v>393</v>
      </c>
      <c r="L114" s="99" t="s">
        <v>394</v>
      </c>
      <c r="M114" s="179" t="s">
        <v>322</v>
      </c>
      <c r="N114" s="66">
        <v>43798</v>
      </c>
      <c r="O114" s="66">
        <v>45258</v>
      </c>
      <c r="P114" s="183"/>
    </row>
    <row r="115" spans="1:30" ht="36" x14ac:dyDescent="0.35">
      <c r="A115" s="263"/>
      <c r="B115" s="37" t="s">
        <v>9</v>
      </c>
      <c r="C115" s="38" t="s">
        <v>440</v>
      </c>
      <c r="D115" s="25" t="s">
        <v>119</v>
      </c>
      <c r="E115" s="61" t="s">
        <v>457</v>
      </c>
      <c r="F115" s="170" t="s">
        <v>154</v>
      </c>
      <c r="G115" s="65">
        <v>0</v>
      </c>
      <c r="H115" s="65">
        <v>500000</v>
      </c>
      <c r="I115" s="61" t="s">
        <v>603</v>
      </c>
      <c r="J115" s="26">
        <v>500000</v>
      </c>
      <c r="K115" s="91"/>
      <c r="L115" s="96"/>
      <c r="M115" s="152"/>
      <c r="N115" s="40"/>
      <c r="O115" s="105"/>
      <c r="P115" s="40"/>
    </row>
    <row r="116" spans="1:30" ht="62.15" customHeight="1" x14ac:dyDescent="0.35">
      <c r="A116" s="264" t="s">
        <v>51</v>
      </c>
      <c r="B116" s="27" t="s">
        <v>52</v>
      </c>
      <c r="C116" s="28" t="s">
        <v>440</v>
      </c>
      <c r="D116" s="29" t="s">
        <v>119</v>
      </c>
      <c r="E116" s="49" t="s">
        <v>457</v>
      </c>
      <c r="F116" s="136" t="s">
        <v>155</v>
      </c>
      <c r="G116" s="52">
        <v>0</v>
      </c>
      <c r="H116" s="52">
        <v>1500000</v>
      </c>
      <c r="I116" s="49" t="s">
        <v>427</v>
      </c>
      <c r="J116" s="31">
        <v>500000</v>
      </c>
      <c r="K116" s="89" t="s">
        <v>301</v>
      </c>
      <c r="L116" s="98" t="s">
        <v>302</v>
      </c>
      <c r="M116" s="54">
        <v>483.4</v>
      </c>
      <c r="N116" s="50">
        <v>43537</v>
      </c>
      <c r="O116" s="50">
        <v>44996</v>
      </c>
      <c r="P116" s="29"/>
    </row>
    <row r="117" spans="1:30" ht="77.5" x14ac:dyDescent="0.35">
      <c r="A117" s="265" t="s">
        <v>53</v>
      </c>
      <c r="B117" s="37" t="s">
        <v>54</v>
      </c>
      <c r="C117" s="38" t="s">
        <v>440</v>
      </c>
      <c r="D117" s="25" t="s">
        <v>119</v>
      </c>
      <c r="E117" s="61" t="s">
        <v>457</v>
      </c>
      <c r="F117" s="170" t="s">
        <v>55</v>
      </c>
      <c r="G117" s="65">
        <v>0</v>
      </c>
      <c r="H117" s="65">
        <v>1000000</v>
      </c>
      <c r="I117" s="61" t="s">
        <v>427</v>
      </c>
      <c r="J117" s="26">
        <v>500000</v>
      </c>
      <c r="K117" s="87" t="s">
        <v>496</v>
      </c>
      <c r="L117" s="96" t="s">
        <v>497</v>
      </c>
      <c r="M117" s="147" t="s">
        <v>215</v>
      </c>
      <c r="N117" s="66">
        <v>44388</v>
      </c>
      <c r="O117" s="66">
        <v>45848</v>
      </c>
      <c r="P117" s="40" t="s">
        <v>227</v>
      </c>
    </row>
    <row r="118" spans="1:30" ht="31" customHeight="1" x14ac:dyDescent="0.35">
      <c r="A118" s="266" t="s">
        <v>56</v>
      </c>
      <c r="B118" s="240" t="s">
        <v>57</v>
      </c>
      <c r="C118" s="149" t="s">
        <v>440</v>
      </c>
      <c r="D118" s="150" t="s">
        <v>119</v>
      </c>
      <c r="E118" s="150" t="s">
        <v>457</v>
      </c>
      <c r="F118" s="160" t="s">
        <v>204</v>
      </c>
      <c r="G118" s="52">
        <v>0</v>
      </c>
      <c r="H118" s="52">
        <v>2000000</v>
      </c>
      <c r="I118" s="150" t="s">
        <v>427</v>
      </c>
      <c r="J118" s="151">
        <v>1000000</v>
      </c>
      <c r="K118" s="156" t="s">
        <v>476</v>
      </c>
      <c r="L118" s="156" t="s">
        <v>377</v>
      </c>
      <c r="M118" s="51">
        <v>567.26</v>
      </c>
      <c r="N118" s="50">
        <v>44287</v>
      </c>
      <c r="O118" s="50">
        <v>45746</v>
      </c>
      <c r="P118" s="29"/>
    </row>
    <row r="119" spans="1:30" ht="31" customHeight="1" x14ac:dyDescent="0.35">
      <c r="A119" s="266"/>
      <c r="B119" s="240"/>
      <c r="C119" s="28" t="s">
        <v>440</v>
      </c>
      <c r="D119" s="29" t="s">
        <v>119</v>
      </c>
      <c r="E119" s="49" t="s">
        <v>457</v>
      </c>
      <c r="F119" s="136" t="s">
        <v>344</v>
      </c>
      <c r="G119" s="52"/>
      <c r="H119" s="52"/>
      <c r="I119" s="49" t="s">
        <v>546</v>
      </c>
      <c r="J119" s="31">
        <v>500000</v>
      </c>
      <c r="K119" s="89"/>
      <c r="L119" s="98"/>
      <c r="M119" s="31"/>
      <c r="N119" s="50"/>
      <c r="O119" s="50"/>
      <c r="P119" s="29"/>
    </row>
    <row r="120" spans="1:30" ht="36" customHeight="1" x14ac:dyDescent="0.35">
      <c r="A120" s="263" t="s">
        <v>58</v>
      </c>
      <c r="B120" s="37" t="s">
        <v>20</v>
      </c>
      <c r="C120" s="38" t="s">
        <v>440</v>
      </c>
      <c r="D120" s="25" t="s">
        <v>119</v>
      </c>
      <c r="E120" s="61" t="s">
        <v>457</v>
      </c>
      <c r="F120" s="170" t="s">
        <v>156</v>
      </c>
      <c r="G120" s="65">
        <v>0</v>
      </c>
      <c r="H120" s="65">
        <v>5000000</v>
      </c>
      <c r="I120" s="61" t="s">
        <v>550</v>
      </c>
      <c r="J120" s="26">
        <v>5750000</v>
      </c>
      <c r="K120" s="87" t="s">
        <v>252</v>
      </c>
      <c r="L120" s="96" t="s">
        <v>253</v>
      </c>
      <c r="M120" s="71">
        <v>7800</v>
      </c>
      <c r="N120" s="66">
        <v>43368</v>
      </c>
      <c r="O120" s="67">
        <v>44828</v>
      </c>
      <c r="P120" s="25" t="s">
        <v>254</v>
      </c>
    </row>
    <row r="121" spans="1:30" ht="44.5" customHeight="1" x14ac:dyDescent="0.35">
      <c r="A121" s="263"/>
      <c r="B121" s="141" t="s">
        <v>20</v>
      </c>
      <c r="C121" s="142" t="s">
        <v>440</v>
      </c>
      <c r="D121" s="140" t="s">
        <v>119</v>
      </c>
      <c r="E121" s="140" t="s">
        <v>457</v>
      </c>
      <c r="F121" s="168" t="s">
        <v>205</v>
      </c>
      <c r="G121" s="65">
        <v>0</v>
      </c>
      <c r="H121" s="65">
        <v>4000000</v>
      </c>
      <c r="I121" s="61" t="s">
        <v>548</v>
      </c>
      <c r="J121" s="143">
        <v>3000000</v>
      </c>
      <c r="K121" s="152" t="s">
        <v>471</v>
      </c>
      <c r="L121" s="152" t="s">
        <v>483</v>
      </c>
      <c r="M121" s="147">
        <v>1969590</v>
      </c>
      <c r="N121" s="66">
        <v>44260</v>
      </c>
      <c r="O121" s="66">
        <v>45716</v>
      </c>
      <c r="P121" s="25"/>
    </row>
    <row r="122" spans="1:30" ht="46.5" x14ac:dyDescent="0.35">
      <c r="A122" s="263"/>
      <c r="B122" s="185" t="s">
        <v>20</v>
      </c>
      <c r="C122" s="188" t="s">
        <v>440</v>
      </c>
      <c r="D122" s="182" t="s">
        <v>119</v>
      </c>
      <c r="E122" s="61" t="s">
        <v>457</v>
      </c>
      <c r="F122" s="191" t="s">
        <v>206</v>
      </c>
      <c r="G122" s="65">
        <v>0</v>
      </c>
      <c r="H122" s="65">
        <v>2500000</v>
      </c>
      <c r="I122" s="182" t="s">
        <v>427</v>
      </c>
      <c r="J122" s="194">
        <v>3500000</v>
      </c>
      <c r="K122" s="87" t="s">
        <v>298</v>
      </c>
      <c r="L122" s="96" t="s">
        <v>207</v>
      </c>
      <c r="M122" s="147">
        <f>459062.5*4</f>
        <v>1836250</v>
      </c>
      <c r="N122" s="66">
        <v>43556</v>
      </c>
      <c r="O122" s="66">
        <v>45015</v>
      </c>
      <c r="P122" s="25" t="s">
        <v>386</v>
      </c>
    </row>
    <row r="123" spans="1:30" ht="46.5" x14ac:dyDescent="0.35">
      <c r="A123" s="263"/>
      <c r="B123" s="186"/>
      <c r="C123" s="189"/>
      <c r="D123" s="184"/>
      <c r="E123" s="61" t="s">
        <v>457</v>
      </c>
      <c r="F123" s="192"/>
      <c r="G123" s="65"/>
      <c r="H123" s="65"/>
      <c r="I123" s="184"/>
      <c r="J123" s="195"/>
      <c r="K123" s="87" t="s">
        <v>384</v>
      </c>
      <c r="L123" s="96" t="s">
        <v>385</v>
      </c>
      <c r="M123" s="147">
        <v>705120</v>
      </c>
      <c r="N123" s="66">
        <v>43978</v>
      </c>
      <c r="O123" s="66">
        <v>45438</v>
      </c>
      <c r="P123" s="25" t="s">
        <v>386</v>
      </c>
    </row>
    <row r="124" spans="1:30" ht="31" x14ac:dyDescent="0.35">
      <c r="A124" s="263"/>
      <c r="B124" s="187"/>
      <c r="C124" s="190"/>
      <c r="D124" s="183"/>
      <c r="E124" s="152" t="s">
        <v>457</v>
      </c>
      <c r="F124" s="193"/>
      <c r="G124" s="65"/>
      <c r="H124" s="65"/>
      <c r="I124" s="183"/>
      <c r="J124" s="196"/>
      <c r="K124" s="152" t="s">
        <v>604</v>
      </c>
      <c r="L124" s="152" t="s">
        <v>605</v>
      </c>
      <c r="M124" s="147">
        <v>813600</v>
      </c>
      <c r="N124" s="66">
        <v>44545</v>
      </c>
      <c r="O124" s="66">
        <v>46005</v>
      </c>
      <c r="P124" s="152" t="s">
        <v>606</v>
      </c>
      <c r="Q124" s="127"/>
      <c r="R124" s="127"/>
      <c r="S124" s="127"/>
      <c r="T124" s="127"/>
      <c r="U124" s="127"/>
      <c r="V124" s="127"/>
      <c r="W124" s="127"/>
      <c r="X124" s="127"/>
      <c r="Y124" s="127"/>
      <c r="Z124" s="127"/>
      <c r="AA124" s="127"/>
      <c r="AB124" s="127"/>
      <c r="AC124" s="127"/>
      <c r="AD124" s="127"/>
    </row>
    <row r="125" spans="1:30" ht="46.5" x14ac:dyDescent="0.35">
      <c r="A125" s="263"/>
      <c r="B125" s="216" t="s">
        <v>20</v>
      </c>
      <c r="C125" s="217" t="s">
        <v>440</v>
      </c>
      <c r="D125" s="237" t="s">
        <v>119</v>
      </c>
      <c r="E125" s="61" t="s">
        <v>457</v>
      </c>
      <c r="F125" s="236" t="s">
        <v>157</v>
      </c>
      <c r="G125" s="65">
        <v>0</v>
      </c>
      <c r="H125" s="65">
        <v>2000000</v>
      </c>
      <c r="I125" s="152" t="s">
        <v>427</v>
      </c>
      <c r="J125" s="215">
        <v>1500000</v>
      </c>
      <c r="K125" s="87" t="s">
        <v>362</v>
      </c>
      <c r="L125" s="96" t="s">
        <v>217</v>
      </c>
      <c r="M125" s="147" t="s">
        <v>218</v>
      </c>
      <c r="N125" s="66">
        <v>43866</v>
      </c>
      <c r="O125" s="66">
        <v>45326</v>
      </c>
      <c r="P125" s="25" t="s">
        <v>227</v>
      </c>
    </row>
    <row r="126" spans="1:30" ht="31" customHeight="1" x14ac:dyDescent="0.35">
      <c r="A126" s="263"/>
      <c r="B126" s="216"/>
      <c r="C126" s="217"/>
      <c r="D126" s="237"/>
      <c r="E126" s="61" t="s">
        <v>457</v>
      </c>
      <c r="F126" s="236"/>
      <c r="G126" s="65"/>
      <c r="H126" s="65"/>
      <c r="I126" s="152" t="s">
        <v>545</v>
      </c>
      <c r="J126" s="215"/>
      <c r="K126" s="87" t="s">
        <v>234</v>
      </c>
      <c r="L126" s="96" t="s">
        <v>231</v>
      </c>
      <c r="M126" s="147">
        <v>150000</v>
      </c>
      <c r="N126" s="66">
        <v>43206</v>
      </c>
      <c r="O126" s="67">
        <v>44666</v>
      </c>
      <c r="P126" s="25" t="s">
        <v>189</v>
      </c>
    </row>
    <row r="127" spans="1:30" ht="36" customHeight="1" x14ac:dyDescent="0.35">
      <c r="A127" s="263"/>
      <c r="B127" s="37" t="s">
        <v>20</v>
      </c>
      <c r="C127" s="38" t="s">
        <v>440</v>
      </c>
      <c r="D127" s="25" t="s">
        <v>31</v>
      </c>
      <c r="E127" s="61" t="s">
        <v>457</v>
      </c>
      <c r="F127" s="170" t="s">
        <v>158</v>
      </c>
      <c r="G127" s="65">
        <v>0</v>
      </c>
      <c r="H127" s="65">
        <v>300000</v>
      </c>
      <c r="I127" s="61" t="s">
        <v>545</v>
      </c>
      <c r="J127" s="26">
        <v>600000</v>
      </c>
      <c r="K127" s="87" t="s">
        <v>234</v>
      </c>
      <c r="L127" s="96" t="s">
        <v>231</v>
      </c>
      <c r="M127" s="147">
        <v>150000</v>
      </c>
      <c r="N127" s="66">
        <v>43206</v>
      </c>
      <c r="O127" s="66">
        <v>44666</v>
      </c>
      <c r="P127" s="25"/>
    </row>
    <row r="128" spans="1:30" ht="90.75" customHeight="1" x14ac:dyDescent="0.35">
      <c r="A128" s="266" t="s">
        <v>59</v>
      </c>
      <c r="B128" s="27" t="s">
        <v>10</v>
      </c>
      <c r="C128" s="28" t="s">
        <v>440</v>
      </c>
      <c r="D128" s="29" t="s">
        <v>28</v>
      </c>
      <c r="E128" s="49" t="s">
        <v>457</v>
      </c>
      <c r="F128" s="136" t="s">
        <v>159</v>
      </c>
      <c r="G128" s="35">
        <v>0</v>
      </c>
      <c r="H128" s="35">
        <v>58000000</v>
      </c>
      <c r="I128" s="49" t="s">
        <v>549</v>
      </c>
      <c r="J128" s="31">
        <v>150000000</v>
      </c>
      <c r="K128" s="89" t="s">
        <v>238</v>
      </c>
      <c r="L128" s="98" t="s">
        <v>208</v>
      </c>
      <c r="M128" s="55">
        <v>141577</v>
      </c>
      <c r="N128" s="50">
        <v>43225</v>
      </c>
      <c r="O128" s="53">
        <v>44685</v>
      </c>
      <c r="P128" s="29"/>
    </row>
    <row r="129" spans="1:30" ht="28" x14ac:dyDescent="0.35">
      <c r="A129" s="266"/>
      <c r="B129" s="154" t="s">
        <v>10</v>
      </c>
      <c r="C129" s="28" t="s">
        <v>440</v>
      </c>
      <c r="D129" s="156" t="s">
        <v>334</v>
      </c>
      <c r="E129" s="156" t="s">
        <v>457</v>
      </c>
      <c r="F129" s="136" t="s">
        <v>607</v>
      </c>
      <c r="G129" s="153"/>
      <c r="H129" s="153"/>
      <c r="I129" s="156" t="s">
        <v>549</v>
      </c>
      <c r="J129" s="31">
        <v>5000000</v>
      </c>
      <c r="K129" s="156"/>
      <c r="L129" s="156"/>
      <c r="M129" s="55"/>
      <c r="N129" s="50"/>
      <c r="O129" s="53"/>
      <c r="P129" s="156"/>
      <c r="Q129" s="127"/>
      <c r="R129" s="127"/>
      <c r="S129" s="127"/>
      <c r="T129" s="127"/>
      <c r="U129" s="127"/>
      <c r="V129" s="127"/>
      <c r="W129" s="127"/>
      <c r="X129" s="127"/>
      <c r="Y129" s="127"/>
      <c r="Z129" s="127"/>
      <c r="AA129" s="127"/>
      <c r="AB129" s="127"/>
      <c r="AC129" s="127"/>
      <c r="AD129" s="127"/>
    </row>
    <row r="130" spans="1:30" ht="46.5" customHeight="1" x14ac:dyDescent="0.35">
      <c r="A130" s="266"/>
      <c r="B130" s="27" t="s">
        <v>10</v>
      </c>
      <c r="C130" s="28" t="s">
        <v>440</v>
      </c>
      <c r="D130" s="29" t="s">
        <v>28</v>
      </c>
      <c r="E130" s="49" t="s">
        <v>457</v>
      </c>
      <c r="F130" s="136" t="s">
        <v>160</v>
      </c>
      <c r="G130" s="52">
        <v>0</v>
      </c>
      <c r="H130" s="52">
        <v>17000000</v>
      </c>
      <c r="I130" s="49" t="s">
        <v>549</v>
      </c>
      <c r="J130" s="31">
        <v>21000000</v>
      </c>
      <c r="K130" s="89" t="s">
        <v>213</v>
      </c>
      <c r="L130" s="98" t="s">
        <v>214</v>
      </c>
      <c r="M130" s="55">
        <v>28620</v>
      </c>
      <c r="N130" s="50">
        <v>43137</v>
      </c>
      <c r="O130" s="53">
        <v>44597</v>
      </c>
      <c r="P130" s="29"/>
    </row>
    <row r="131" spans="1:30" ht="36" customHeight="1" x14ac:dyDescent="0.35">
      <c r="A131" s="266"/>
      <c r="B131" s="27" t="s">
        <v>10</v>
      </c>
      <c r="C131" s="28" t="s">
        <v>440</v>
      </c>
      <c r="D131" s="29" t="s">
        <v>28</v>
      </c>
      <c r="E131" s="49" t="s">
        <v>457</v>
      </c>
      <c r="F131" s="136" t="s">
        <v>161</v>
      </c>
      <c r="G131" s="52">
        <v>0</v>
      </c>
      <c r="H131" s="52">
        <v>11000000</v>
      </c>
      <c r="I131" s="49" t="s">
        <v>427</v>
      </c>
      <c r="J131" s="31">
        <v>13000000</v>
      </c>
      <c r="K131" s="89" t="s">
        <v>345</v>
      </c>
      <c r="L131" s="98" t="s">
        <v>346</v>
      </c>
      <c r="M131" s="55">
        <v>14238</v>
      </c>
      <c r="N131" s="50">
        <v>43701</v>
      </c>
      <c r="O131" s="50" t="s">
        <v>319</v>
      </c>
      <c r="P131" s="29"/>
    </row>
    <row r="132" spans="1:30" ht="54" customHeight="1" x14ac:dyDescent="0.35">
      <c r="A132" s="266"/>
      <c r="B132" s="27" t="s">
        <v>10</v>
      </c>
      <c r="C132" s="28" t="s">
        <v>440</v>
      </c>
      <c r="D132" s="29" t="s">
        <v>28</v>
      </c>
      <c r="E132" s="49" t="s">
        <v>457</v>
      </c>
      <c r="F132" s="136" t="s">
        <v>162</v>
      </c>
      <c r="G132" s="52">
        <v>0</v>
      </c>
      <c r="H132" s="52">
        <v>11000000</v>
      </c>
      <c r="I132" s="49" t="s">
        <v>427</v>
      </c>
      <c r="J132" s="31">
        <v>15000000</v>
      </c>
      <c r="K132" s="89" t="s">
        <v>360</v>
      </c>
      <c r="L132" s="98" t="s">
        <v>370</v>
      </c>
      <c r="M132" s="31" t="s">
        <v>218</v>
      </c>
      <c r="N132" s="50">
        <v>43888</v>
      </c>
      <c r="O132" s="50">
        <v>45348</v>
      </c>
      <c r="P132" s="29" t="s">
        <v>371</v>
      </c>
    </row>
    <row r="133" spans="1:30" ht="54" customHeight="1" x14ac:dyDescent="0.35">
      <c r="A133" s="266"/>
      <c r="B133" s="27" t="s">
        <v>10</v>
      </c>
      <c r="C133" s="28" t="s">
        <v>440</v>
      </c>
      <c r="D133" s="29" t="s">
        <v>28</v>
      </c>
      <c r="E133" s="49" t="s">
        <v>457</v>
      </c>
      <c r="F133" s="136" t="s">
        <v>163</v>
      </c>
      <c r="G133" s="35">
        <v>0</v>
      </c>
      <c r="H133" s="35">
        <v>10000000</v>
      </c>
      <c r="I133" s="49" t="s">
        <v>427</v>
      </c>
      <c r="J133" s="31">
        <v>8000000</v>
      </c>
      <c r="K133" s="31" t="s">
        <v>608</v>
      </c>
      <c r="L133" s="31" t="s">
        <v>420</v>
      </c>
      <c r="M133" s="31">
        <v>11074000</v>
      </c>
      <c r="N133" s="50">
        <v>44293</v>
      </c>
      <c r="O133" s="50">
        <v>45753</v>
      </c>
      <c r="P133" s="29" t="s">
        <v>609</v>
      </c>
    </row>
    <row r="134" spans="1:30" ht="54" customHeight="1" x14ac:dyDescent="0.35">
      <c r="A134" s="266"/>
      <c r="B134" s="27" t="s">
        <v>10</v>
      </c>
      <c r="C134" s="28" t="s">
        <v>440</v>
      </c>
      <c r="D134" s="29" t="s">
        <v>28</v>
      </c>
      <c r="E134" s="49" t="s">
        <v>457</v>
      </c>
      <c r="F134" s="136" t="s">
        <v>164</v>
      </c>
      <c r="G134" s="52">
        <v>0</v>
      </c>
      <c r="H134" s="52">
        <v>4100000</v>
      </c>
      <c r="I134" s="49" t="s">
        <v>547</v>
      </c>
      <c r="J134" s="31">
        <v>16450000</v>
      </c>
      <c r="K134" s="89" t="s">
        <v>528</v>
      </c>
      <c r="L134" s="98" t="s">
        <v>529</v>
      </c>
      <c r="M134" s="55"/>
      <c r="N134" s="50">
        <v>44562</v>
      </c>
      <c r="O134" s="53">
        <v>44926</v>
      </c>
      <c r="P134" s="29" t="s">
        <v>610</v>
      </c>
    </row>
    <row r="135" spans="1:30" ht="18" customHeight="1" x14ac:dyDescent="0.35">
      <c r="A135" s="266"/>
      <c r="B135" s="148" t="s">
        <v>10</v>
      </c>
      <c r="C135" s="149" t="s">
        <v>440</v>
      </c>
      <c r="D135" s="150" t="s">
        <v>28</v>
      </c>
      <c r="E135" s="150" t="s">
        <v>457</v>
      </c>
      <c r="F135" s="160" t="s">
        <v>280</v>
      </c>
      <c r="G135" s="52"/>
      <c r="H135" s="52"/>
      <c r="I135" s="150" t="s">
        <v>546</v>
      </c>
      <c r="J135" s="151">
        <v>2000000</v>
      </c>
      <c r="K135" s="89"/>
      <c r="L135" s="98"/>
      <c r="M135" s="31"/>
      <c r="N135" s="50"/>
      <c r="O135" s="53"/>
      <c r="P135" s="29"/>
    </row>
    <row r="136" spans="1:30" ht="62" x14ac:dyDescent="0.35">
      <c r="A136" s="266"/>
      <c r="B136" s="154" t="s">
        <v>10</v>
      </c>
      <c r="C136" s="28" t="s">
        <v>440</v>
      </c>
      <c r="D136" s="156" t="s">
        <v>337</v>
      </c>
      <c r="E136" s="156" t="s">
        <v>457</v>
      </c>
      <c r="F136" s="136" t="s">
        <v>266</v>
      </c>
      <c r="G136" s="156"/>
      <c r="H136" s="156"/>
      <c r="I136" s="156" t="s">
        <v>427</v>
      </c>
      <c r="J136" s="31">
        <v>12000000</v>
      </c>
      <c r="K136" s="156" t="s">
        <v>312</v>
      </c>
      <c r="L136" s="156" t="s">
        <v>268</v>
      </c>
      <c r="M136" s="31">
        <v>10200000</v>
      </c>
      <c r="N136" s="50">
        <v>43601</v>
      </c>
      <c r="O136" s="50">
        <v>45061</v>
      </c>
      <c r="P136" s="156"/>
      <c r="Q136" s="127"/>
      <c r="R136" s="127"/>
      <c r="S136" s="127"/>
      <c r="T136" s="127"/>
      <c r="U136" s="127"/>
      <c r="V136" s="127"/>
      <c r="W136" s="127"/>
      <c r="X136" s="127"/>
      <c r="Y136" s="127"/>
      <c r="Z136" s="127"/>
      <c r="AA136" s="127"/>
      <c r="AB136" s="127"/>
      <c r="AC136" s="127"/>
      <c r="AD136" s="127"/>
    </row>
    <row r="137" spans="1:30" ht="36" customHeight="1" x14ac:dyDescent="0.35">
      <c r="A137" s="266"/>
      <c r="B137" s="27" t="s">
        <v>10</v>
      </c>
      <c r="C137" s="28" t="s">
        <v>440</v>
      </c>
      <c r="D137" s="29" t="s">
        <v>1</v>
      </c>
      <c r="E137" s="49" t="s">
        <v>457</v>
      </c>
      <c r="F137" s="136" t="s">
        <v>279</v>
      </c>
      <c r="G137" s="52">
        <v>0</v>
      </c>
      <c r="H137" s="52">
        <v>1600000</v>
      </c>
      <c r="I137" s="49" t="s">
        <v>546</v>
      </c>
      <c r="J137" s="31">
        <v>70000</v>
      </c>
      <c r="K137" s="34"/>
      <c r="L137" s="34"/>
      <c r="M137" s="56"/>
      <c r="N137" s="53"/>
      <c r="O137" s="53"/>
      <c r="P137" s="29"/>
    </row>
    <row r="138" spans="1:30" ht="49" customHeight="1" x14ac:dyDescent="0.35">
      <c r="A138" s="263" t="s">
        <v>60</v>
      </c>
      <c r="B138" s="216" t="s">
        <v>61</v>
      </c>
      <c r="C138" s="38" t="s">
        <v>440</v>
      </c>
      <c r="D138" s="25" t="s">
        <v>119</v>
      </c>
      <c r="E138" s="61" t="s">
        <v>457</v>
      </c>
      <c r="F138" s="170" t="s">
        <v>241</v>
      </c>
      <c r="G138" s="42">
        <v>0</v>
      </c>
      <c r="H138" s="42">
        <v>2500000</v>
      </c>
      <c r="I138" s="61" t="s">
        <v>567</v>
      </c>
      <c r="J138" s="26">
        <v>2050000</v>
      </c>
      <c r="K138" s="87" t="s">
        <v>239</v>
      </c>
      <c r="L138" s="96" t="s">
        <v>240</v>
      </c>
      <c r="M138" s="147">
        <v>1790000</v>
      </c>
      <c r="N138" s="66">
        <v>43236</v>
      </c>
      <c r="O138" s="67">
        <v>44696</v>
      </c>
      <c r="P138" s="25"/>
    </row>
    <row r="139" spans="1:30" ht="31" x14ac:dyDescent="0.35">
      <c r="A139" s="263"/>
      <c r="B139" s="216"/>
      <c r="C139" s="38" t="s">
        <v>440</v>
      </c>
      <c r="D139" s="25" t="s">
        <v>119</v>
      </c>
      <c r="E139" s="61" t="s">
        <v>457</v>
      </c>
      <c r="F139" s="170" t="s">
        <v>307</v>
      </c>
      <c r="G139" s="42"/>
      <c r="H139" s="42"/>
      <c r="I139" s="61" t="s">
        <v>427</v>
      </c>
      <c r="J139" s="26">
        <v>550000</v>
      </c>
      <c r="K139" s="87" t="s">
        <v>308</v>
      </c>
      <c r="L139" s="96" t="s">
        <v>309</v>
      </c>
      <c r="M139" s="147">
        <v>480000</v>
      </c>
      <c r="N139" s="66">
        <v>43620</v>
      </c>
      <c r="O139" s="66">
        <v>45080</v>
      </c>
      <c r="P139" s="25"/>
    </row>
    <row r="140" spans="1:30" ht="28" x14ac:dyDescent="0.35">
      <c r="A140" s="263"/>
      <c r="B140" s="216"/>
      <c r="C140" s="38" t="s">
        <v>440</v>
      </c>
      <c r="D140" s="25" t="s">
        <v>119</v>
      </c>
      <c r="E140" s="61" t="s">
        <v>457</v>
      </c>
      <c r="F140" s="170" t="s">
        <v>347</v>
      </c>
      <c r="G140" s="42"/>
      <c r="H140" s="42"/>
      <c r="I140" s="61" t="s">
        <v>545</v>
      </c>
      <c r="J140" s="147">
        <v>1500000</v>
      </c>
      <c r="K140" s="87"/>
      <c r="L140" s="96"/>
      <c r="M140" s="147"/>
      <c r="N140" s="66"/>
      <c r="O140" s="66"/>
      <c r="P140" s="25"/>
    </row>
    <row r="141" spans="1:30" ht="28" x14ac:dyDescent="0.35">
      <c r="A141" s="263"/>
      <c r="B141" s="216"/>
      <c r="C141" s="38" t="s">
        <v>440</v>
      </c>
      <c r="D141" s="25" t="s">
        <v>119</v>
      </c>
      <c r="E141" s="61" t="s">
        <v>457</v>
      </c>
      <c r="F141" s="170" t="s">
        <v>281</v>
      </c>
      <c r="G141" s="65">
        <v>0</v>
      </c>
      <c r="H141" s="65">
        <v>500000</v>
      </c>
      <c r="I141" s="61" t="s">
        <v>546</v>
      </c>
      <c r="J141" s="26">
        <v>200000</v>
      </c>
      <c r="K141" s="91"/>
      <c r="L141" s="96"/>
      <c r="M141" s="152"/>
      <c r="N141" s="40"/>
      <c r="O141" s="105"/>
      <c r="P141" s="40"/>
    </row>
    <row r="142" spans="1:30" ht="46.5" x14ac:dyDescent="0.35">
      <c r="A142" s="265" t="s">
        <v>611</v>
      </c>
      <c r="B142" s="145" t="s">
        <v>446</v>
      </c>
      <c r="C142" s="146" t="s">
        <v>440</v>
      </c>
      <c r="D142" s="152" t="s">
        <v>125</v>
      </c>
      <c r="E142" s="152" t="s">
        <v>457</v>
      </c>
      <c r="F142" s="170" t="s">
        <v>447</v>
      </c>
      <c r="G142" s="65"/>
      <c r="H142" s="65"/>
      <c r="I142" s="152" t="s">
        <v>427</v>
      </c>
      <c r="J142" s="147">
        <v>1500000</v>
      </c>
      <c r="K142" s="91" t="s">
        <v>487</v>
      </c>
      <c r="L142" s="152" t="s">
        <v>421</v>
      </c>
      <c r="M142" s="152" t="s">
        <v>215</v>
      </c>
      <c r="N142" s="181">
        <v>44336</v>
      </c>
      <c r="O142" s="41">
        <v>45796</v>
      </c>
      <c r="P142" s="40" t="s">
        <v>227</v>
      </c>
      <c r="Q142" s="127"/>
      <c r="R142" s="127"/>
      <c r="S142" s="127"/>
      <c r="T142" s="127"/>
      <c r="U142" s="127"/>
      <c r="V142" s="127"/>
      <c r="W142" s="127"/>
      <c r="X142" s="127"/>
      <c r="Y142" s="127"/>
      <c r="Z142" s="127"/>
      <c r="AA142" s="127"/>
      <c r="AB142" s="127"/>
      <c r="AC142" s="127"/>
      <c r="AD142" s="127"/>
    </row>
    <row r="143" spans="1:30" ht="36" x14ac:dyDescent="0.35">
      <c r="A143" s="266" t="s">
        <v>62</v>
      </c>
      <c r="B143" s="240" t="s">
        <v>65</v>
      </c>
      <c r="C143" s="28" t="s">
        <v>440</v>
      </c>
      <c r="D143" s="29" t="s">
        <v>119</v>
      </c>
      <c r="E143" s="49" t="s">
        <v>458</v>
      </c>
      <c r="F143" s="136" t="s">
        <v>463</v>
      </c>
      <c r="G143" s="52">
        <v>0</v>
      </c>
      <c r="H143" s="52">
        <v>450000</v>
      </c>
      <c r="I143" s="49" t="s">
        <v>545</v>
      </c>
      <c r="J143" s="31">
        <v>250000</v>
      </c>
      <c r="K143" s="92"/>
      <c r="L143" s="98" t="s">
        <v>316</v>
      </c>
      <c r="M143" s="156"/>
      <c r="N143" s="32"/>
      <c r="O143" s="107"/>
      <c r="P143" s="32" t="s">
        <v>317</v>
      </c>
    </row>
    <row r="144" spans="1:30" ht="28" x14ac:dyDescent="0.35">
      <c r="A144" s="266"/>
      <c r="B144" s="240"/>
      <c r="C144" s="28" t="s">
        <v>440</v>
      </c>
      <c r="D144" s="29" t="s">
        <v>119</v>
      </c>
      <c r="E144" s="49" t="s">
        <v>458</v>
      </c>
      <c r="F144" s="136" t="s">
        <v>348</v>
      </c>
      <c r="G144" s="52"/>
      <c r="H144" s="52"/>
      <c r="I144" s="49" t="s">
        <v>546</v>
      </c>
      <c r="J144" s="31">
        <v>50000</v>
      </c>
      <c r="K144" s="92"/>
      <c r="L144" s="98"/>
      <c r="M144" s="156"/>
      <c r="N144" s="32"/>
      <c r="O144" s="107"/>
      <c r="P144" s="32"/>
    </row>
    <row r="145" spans="1:30" ht="72" x14ac:dyDescent="0.35">
      <c r="A145" s="265" t="s">
        <v>63</v>
      </c>
      <c r="B145" s="37" t="s">
        <v>66</v>
      </c>
      <c r="C145" s="38" t="s">
        <v>440</v>
      </c>
      <c r="D145" s="25" t="s">
        <v>30</v>
      </c>
      <c r="E145" s="61" t="s">
        <v>458</v>
      </c>
      <c r="F145" s="170" t="s">
        <v>165</v>
      </c>
      <c r="G145" s="65">
        <v>0</v>
      </c>
      <c r="H145" s="65">
        <v>750000</v>
      </c>
      <c r="I145" s="61" t="s">
        <v>567</v>
      </c>
      <c r="J145" s="26">
        <v>1300000</v>
      </c>
      <c r="K145" s="87" t="s">
        <v>246</v>
      </c>
      <c r="L145" s="96" t="s">
        <v>247</v>
      </c>
      <c r="M145" s="147" t="s">
        <v>218</v>
      </c>
      <c r="N145" s="66">
        <v>43273</v>
      </c>
      <c r="O145" s="67">
        <v>44733</v>
      </c>
      <c r="P145" s="25"/>
    </row>
    <row r="146" spans="1:30" ht="31" customHeight="1" x14ac:dyDescent="0.35">
      <c r="A146" s="266" t="s">
        <v>64</v>
      </c>
      <c r="B146" s="165" t="s">
        <v>67</v>
      </c>
      <c r="C146" s="161" t="s">
        <v>440</v>
      </c>
      <c r="D146" s="159" t="s">
        <v>119</v>
      </c>
      <c r="E146" s="159" t="s">
        <v>458</v>
      </c>
      <c r="F146" s="160" t="s">
        <v>212</v>
      </c>
      <c r="G146" s="35">
        <v>0</v>
      </c>
      <c r="H146" s="35">
        <v>6000000</v>
      </c>
      <c r="I146" s="159" t="s">
        <v>546</v>
      </c>
      <c r="J146" s="158">
        <v>2500000</v>
      </c>
      <c r="K146" s="172" t="s">
        <v>507</v>
      </c>
      <c r="L146" s="172" t="s">
        <v>508</v>
      </c>
      <c r="M146" s="54" t="s">
        <v>215</v>
      </c>
      <c r="N146" s="50">
        <v>44426</v>
      </c>
      <c r="O146" s="50">
        <v>45886</v>
      </c>
      <c r="P146" s="172" t="s">
        <v>227</v>
      </c>
    </row>
    <row r="147" spans="1:30" ht="28" x14ac:dyDescent="0.35">
      <c r="A147" s="266"/>
      <c r="B147" s="27" t="s">
        <v>67</v>
      </c>
      <c r="C147" s="28" t="s">
        <v>440</v>
      </c>
      <c r="D147" s="29" t="s">
        <v>119</v>
      </c>
      <c r="E147" s="49" t="s">
        <v>458</v>
      </c>
      <c r="F147" s="136" t="s">
        <v>349</v>
      </c>
      <c r="G147" s="35"/>
      <c r="H147" s="35"/>
      <c r="I147" s="49" t="s">
        <v>548</v>
      </c>
      <c r="J147" s="31">
        <v>500000</v>
      </c>
      <c r="K147" s="89"/>
      <c r="L147" s="98"/>
      <c r="M147" s="31"/>
      <c r="N147" s="50"/>
      <c r="O147" s="50"/>
      <c r="P147" s="29"/>
    </row>
    <row r="148" spans="1:30" ht="36" x14ac:dyDescent="0.35">
      <c r="A148" s="266"/>
      <c r="B148" s="27" t="s">
        <v>67</v>
      </c>
      <c r="C148" s="28" t="s">
        <v>440</v>
      </c>
      <c r="D148" s="29" t="s">
        <v>1</v>
      </c>
      <c r="E148" s="104" t="s">
        <v>458</v>
      </c>
      <c r="F148" s="136" t="s">
        <v>212</v>
      </c>
      <c r="G148" s="52">
        <v>0</v>
      </c>
      <c r="H148" s="52">
        <v>350000</v>
      </c>
      <c r="I148" s="104" t="s">
        <v>546</v>
      </c>
      <c r="J148" s="31">
        <v>330000</v>
      </c>
      <c r="K148" s="172" t="s">
        <v>507</v>
      </c>
      <c r="L148" s="172" t="s">
        <v>508</v>
      </c>
      <c r="M148" s="54" t="s">
        <v>215</v>
      </c>
      <c r="N148" s="50">
        <v>44426</v>
      </c>
      <c r="O148" s="50">
        <v>45886</v>
      </c>
      <c r="P148" s="172" t="s">
        <v>227</v>
      </c>
    </row>
    <row r="149" spans="1:30" ht="36" x14ac:dyDescent="0.35">
      <c r="A149" s="265" t="s">
        <v>350</v>
      </c>
      <c r="B149" s="37" t="s">
        <v>465</v>
      </c>
      <c r="C149" s="38" t="s">
        <v>440</v>
      </c>
      <c r="D149" s="25" t="s">
        <v>119</v>
      </c>
      <c r="E149" s="61" t="s">
        <v>458</v>
      </c>
      <c r="F149" s="170" t="s">
        <v>351</v>
      </c>
      <c r="G149" s="65"/>
      <c r="H149" s="65"/>
      <c r="I149" s="61" t="s">
        <v>427</v>
      </c>
      <c r="J149" s="26">
        <v>0</v>
      </c>
      <c r="K149" s="87" t="s">
        <v>381</v>
      </c>
      <c r="L149" s="96" t="s">
        <v>382</v>
      </c>
      <c r="M149" s="147" t="s">
        <v>322</v>
      </c>
      <c r="N149" s="66">
        <v>43917</v>
      </c>
      <c r="O149" s="66">
        <v>45377</v>
      </c>
      <c r="P149" s="25" t="s">
        <v>187</v>
      </c>
    </row>
    <row r="150" spans="1:30" ht="54" x14ac:dyDescent="0.35">
      <c r="A150" s="265" t="s">
        <v>68</v>
      </c>
      <c r="B150" s="37" t="s">
        <v>21</v>
      </c>
      <c r="C150" s="38" t="s">
        <v>440</v>
      </c>
      <c r="D150" s="25" t="s">
        <v>119</v>
      </c>
      <c r="E150" s="61" t="s">
        <v>458</v>
      </c>
      <c r="F150" s="170" t="s">
        <v>180</v>
      </c>
      <c r="G150" s="65">
        <v>0</v>
      </c>
      <c r="H150" s="65">
        <v>300000</v>
      </c>
      <c r="I150" s="61" t="s">
        <v>546</v>
      </c>
      <c r="J150" s="26">
        <v>300000</v>
      </c>
      <c r="K150" s="91"/>
      <c r="L150" s="96"/>
      <c r="M150" s="152"/>
      <c r="N150" s="40"/>
      <c r="O150" s="105"/>
      <c r="P150" s="40" t="s">
        <v>543</v>
      </c>
    </row>
    <row r="151" spans="1:30" ht="31" x14ac:dyDescent="0.35">
      <c r="A151" s="264" t="s">
        <v>69</v>
      </c>
      <c r="B151" s="27" t="s">
        <v>71</v>
      </c>
      <c r="C151" s="28" t="s">
        <v>440</v>
      </c>
      <c r="D151" s="29" t="s">
        <v>119</v>
      </c>
      <c r="E151" s="49" t="s">
        <v>458</v>
      </c>
      <c r="F151" s="136" t="s">
        <v>70</v>
      </c>
      <c r="G151" s="52">
        <v>0</v>
      </c>
      <c r="H151" s="52">
        <v>150000</v>
      </c>
      <c r="I151" s="49" t="s">
        <v>546</v>
      </c>
      <c r="J151" s="31">
        <v>100000</v>
      </c>
      <c r="K151" s="92"/>
      <c r="L151" s="98"/>
      <c r="M151" s="156"/>
      <c r="N151" s="32"/>
      <c r="O151" s="107"/>
      <c r="P151" s="32" t="s">
        <v>543</v>
      </c>
    </row>
    <row r="152" spans="1:30" ht="77.5" x14ac:dyDescent="0.35">
      <c r="A152" s="265" t="s">
        <v>72</v>
      </c>
      <c r="B152" s="37" t="s">
        <v>73</v>
      </c>
      <c r="C152" s="38" t="s">
        <v>440</v>
      </c>
      <c r="D152" s="25" t="s">
        <v>119</v>
      </c>
      <c r="E152" s="61" t="s">
        <v>458</v>
      </c>
      <c r="F152" s="170" t="s">
        <v>74</v>
      </c>
      <c r="G152" s="42">
        <v>0</v>
      </c>
      <c r="H152" s="42">
        <v>1500000</v>
      </c>
      <c r="I152" s="61" t="s">
        <v>546</v>
      </c>
      <c r="J152" s="26">
        <v>1000000</v>
      </c>
      <c r="K152" s="87"/>
      <c r="L152" s="96"/>
      <c r="M152" s="147"/>
      <c r="N152" s="66"/>
      <c r="O152" s="66"/>
      <c r="P152" s="25" t="s">
        <v>543</v>
      </c>
    </row>
    <row r="153" spans="1:30" ht="31.5" customHeight="1" x14ac:dyDescent="0.35">
      <c r="A153" s="264" t="s">
        <v>75</v>
      </c>
      <c r="B153" s="27" t="s">
        <v>76</v>
      </c>
      <c r="C153" s="28" t="s">
        <v>440</v>
      </c>
      <c r="D153" s="29" t="s">
        <v>119</v>
      </c>
      <c r="E153" s="49" t="s">
        <v>458</v>
      </c>
      <c r="F153" s="136" t="s">
        <v>166</v>
      </c>
      <c r="G153" s="52">
        <v>1000000</v>
      </c>
      <c r="H153" s="52">
        <v>0</v>
      </c>
      <c r="I153" s="49" t="s">
        <v>546</v>
      </c>
      <c r="J153" s="31">
        <v>100000</v>
      </c>
      <c r="K153" s="57"/>
      <c r="L153" s="98"/>
      <c r="M153" s="31"/>
      <c r="N153" s="50"/>
      <c r="O153" s="33"/>
      <c r="P153" s="33" t="s">
        <v>543</v>
      </c>
    </row>
    <row r="154" spans="1:30" ht="36" customHeight="1" x14ac:dyDescent="0.35">
      <c r="A154" s="265" t="s">
        <v>77</v>
      </c>
      <c r="B154" s="37" t="s">
        <v>22</v>
      </c>
      <c r="C154" s="38" t="s">
        <v>440</v>
      </c>
      <c r="D154" s="25" t="s">
        <v>119</v>
      </c>
      <c r="E154" s="61" t="s">
        <v>458</v>
      </c>
      <c r="F154" s="170" t="s">
        <v>167</v>
      </c>
      <c r="G154" s="65">
        <v>300000</v>
      </c>
      <c r="H154" s="65">
        <v>0</v>
      </c>
      <c r="I154" s="61" t="s">
        <v>546</v>
      </c>
      <c r="J154" s="26">
        <v>100000</v>
      </c>
      <c r="K154" s="91"/>
      <c r="L154" s="96"/>
      <c r="M154" s="152"/>
      <c r="N154" s="40"/>
      <c r="O154" s="105"/>
      <c r="P154" s="40" t="s">
        <v>543</v>
      </c>
    </row>
    <row r="155" spans="1:30" ht="77.5" x14ac:dyDescent="0.35">
      <c r="A155" s="264" t="s">
        <v>78</v>
      </c>
      <c r="B155" s="27" t="s">
        <v>79</v>
      </c>
      <c r="C155" s="28" t="s">
        <v>440</v>
      </c>
      <c r="D155" s="29" t="s">
        <v>119</v>
      </c>
      <c r="E155" s="49" t="s">
        <v>458</v>
      </c>
      <c r="F155" s="136" t="s">
        <v>168</v>
      </c>
      <c r="G155" s="52">
        <v>0</v>
      </c>
      <c r="H155" s="52">
        <v>100000</v>
      </c>
      <c r="I155" s="49" t="s">
        <v>546</v>
      </c>
      <c r="J155" s="31">
        <v>100000</v>
      </c>
      <c r="K155" s="92"/>
      <c r="L155" s="98"/>
      <c r="M155" s="156"/>
      <c r="N155" s="32"/>
      <c r="O155" s="107"/>
      <c r="P155" s="32" t="s">
        <v>543</v>
      </c>
    </row>
    <row r="156" spans="1:30" ht="46.5" x14ac:dyDescent="0.35">
      <c r="A156" s="265" t="s">
        <v>80</v>
      </c>
      <c r="B156" s="37" t="s">
        <v>81</v>
      </c>
      <c r="C156" s="38" t="s">
        <v>440</v>
      </c>
      <c r="D156" s="25" t="s">
        <v>119</v>
      </c>
      <c r="E156" s="61" t="s">
        <v>458</v>
      </c>
      <c r="F156" s="170" t="s">
        <v>169</v>
      </c>
      <c r="G156" s="65">
        <v>0</v>
      </c>
      <c r="H156" s="65">
        <v>500000</v>
      </c>
      <c r="I156" s="61" t="s">
        <v>546</v>
      </c>
      <c r="J156" s="26">
        <v>300000</v>
      </c>
      <c r="K156" s="87"/>
      <c r="L156" s="96"/>
      <c r="M156" s="147"/>
      <c r="N156" s="40"/>
      <c r="O156" s="105"/>
      <c r="P156" s="40" t="s">
        <v>543</v>
      </c>
    </row>
    <row r="157" spans="1:30" ht="54" customHeight="1" x14ac:dyDescent="0.35">
      <c r="A157" s="173" t="s">
        <v>82</v>
      </c>
      <c r="B157" s="165" t="s">
        <v>83</v>
      </c>
      <c r="C157" s="161" t="s">
        <v>440</v>
      </c>
      <c r="D157" s="159" t="s">
        <v>119</v>
      </c>
      <c r="E157" s="159" t="s">
        <v>458</v>
      </c>
      <c r="F157" s="160" t="s">
        <v>84</v>
      </c>
      <c r="G157" s="52">
        <v>0</v>
      </c>
      <c r="H157" s="52">
        <v>2500000</v>
      </c>
      <c r="I157" s="159" t="s">
        <v>546</v>
      </c>
      <c r="J157" s="158">
        <v>2500000</v>
      </c>
      <c r="K157" s="89"/>
      <c r="L157" s="98"/>
      <c r="M157" s="31"/>
      <c r="N157" s="50"/>
      <c r="O157" s="33"/>
      <c r="P157" s="33" t="s">
        <v>318</v>
      </c>
    </row>
    <row r="158" spans="1:30" ht="62" x14ac:dyDescent="0.35">
      <c r="A158" s="263" t="s">
        <v>85</v>
      </c>
      <c r="B158" s="185" t="s">
        <v>23</v>
      </c>
      <c r="C158" s="188" t="s">
        <v>440</v>
      </c>
      <c r="D158" s="182" t="s">
        <v>119</v>
      </c>
      <c r="E158" s="182" t="s">
        <v>458</v>
      </c>
      <c r="F158" s="191" t="s">
        <v>170</v>
      </c>
      <c r="G158" s="65">
        <v>0</v>
      </c>
      <c r="H158" s="65">
        <v>4000000</v>
      </c>
      <c r="I158" s="182" t="s">
        <v>427</v>
      </c>
      <c r="J158" s="194">
        <v>1500000</v>
      </c>
      <c r="K158" s="167" t="s">
        <v>494</v>
      </c>
      <c r="L158" s="167" t="s">
        <v>495</v>
      </c>
      <c r="M158" s="175" t="s">
        <v>215</v>
      </c>
      <c r="N158" s="66">
        <v>44391</v>
      </c>
      <c r="O158" s="66">
        <v>45851</v>
      </c>
      <c r="P158" s="167" t="s">
        <v>187</v>
      </c>
    </row>
    <row r="159" spans="1:30" ht="31" x14ac:dyDescent="0.35">
      <c r="A159" s="263"/>
      <c r="B159" s="186"/>
      <c r="C159" s="189"/>
      <c r="D159" s="184"/>
      <c r="E159" s="184"/>
      <c r="F159" s="193"/>
      <c r="G159" s="65"/>
      <c r="H159" s="65"/>
      <c r="I159" s="184"/>
      <c r="J159" s="195"/>
      <c r="K159" s="167" t="s">
        <v>613</v>
      </c>
      <c r="L159" s="167" t="s">
        <v>211</v>
      </c>
      <c r="M159" s="175" t="s">
        <v>215</v>
      </c>
      <c r="N159" s="66"/>
      <c r="O159" s="66"/>
      <c r="P159" s="167" t="s">
        <v>580</v>
      </c>
      <c r="Q159" s="127"/>
      <c r="R159" s="127"/>
      <c r="S159" s="127"/>
      <c r="T159" s="127"/>
      <c r="U159" s="127"/>
      <c r="V159" s="127"/>
      <c r="W159" s="127"/>
      <c r="X159" s="127"/>
      <c r="Y159" s="127"/>
      <c r="Z159" s="127"/>
      <c r="AA159" s="127"/>
      <c r="AB159" s="127"/>
      <c r="AC159" s="127"/>
      <c r="AD159" s="127"/>
    </row>
    <row r="160" spans="1:30" ht="31" x14ac:dyDescent="0.35">
      <c r="A160" s="263"/>
      <c r="B160" s="187"/>
      <c r="C160" s="190"/>
      <c r="D160" s="183"/>
      <c r="E160" s="183"/>
      <c r="F160" s="170" t="s">
        <v>473</v>
      </c>
      <c r="G160" s="65"/>
      <c r="H160" s="65"/>
      <c r="I160" s="183"/>
      <c r="J160" s="196"/>
      <c r="K160" s="109" t="s">
        <v>474</v>
      </c>
      <c r="L160" s="96" t="s">
        <v>481</v>
      </c>
      <c r="M160" s="147" t="s">
        <v>215</v>
      </c>
      <c r="N160" s="66">
        <v>44260</v>
      </c>
      <c r="O160" s="66">
        <v>45720</v>
      </c>
      <c r="P160" s="87" t="s">
        <v>482</v>
      </c>
    </row>
    <row r="161" spans="1:30" ht="62" x14ac:dyDescent="0.35">
      <c r="A161" s="263"/>
      <c r="B161" s="37" t="s">
        <v>23</v>
      </c>
      <c r="C161" s="38" t="s">
        <v>440</v>
      </c>
      <c r="D161" s="25" t="s">
        <v>1</v>
      </c>
      <c r="E161" s="61" t="s">
        <v>458</v>
      </c>
      <c r="F161" s="170" t="s">
        <v>171</v>
      </c>
      <c r="G161" s="65">
        <v>0</v>
      </c>
      <c r="H161" s="65">
        <v>200000</v>
      </c>
      <c r="I161" s="61" t="s">
        <v>546</v>
      </c>
      <c r="J161" s="26">
        <v>80000</v>
      </c>
      <c r="K161" s="167" t="s">
        <v>494</v>
      </c>
      <c r="L161" s="167" t="s">
        <v>495</v>
      </c>
      <c r="M161" s="175" t="s">
        <v>215</v>
      </c>
      <c r="N161" s="66">
        <v>44391</v>
      </c>
      <c r="O161" s="66">
        <v>45851</v>
      </c>
      <c r="P161" s="167" t="s">
        <v>187</v>
      </c>
    </row>
    <row r="162" spans="1:30" ht="36" x14ac:dyDescent="0.35">
      <c r="A162" s="264" t="s">
        <v>359</v>
      </c>
      <c r="B162" s="27" t="s">
        <v>353</v>
      </c>
      <c r="C162" s="28" t="s">
        <v>440</v>
      </c>
      <c r="D162" s="29" t="s">
        <v>3</v>
      </c>
      <c r="E162" s="49" t="s">
        <v>458</v>
      </c>
      <c r="F162" s="136" t="s">
        <v>352</v>
      </c>
      <c r="G162" s="52"/>
      <c r="H162" s="52"/>
      <c r="I162" s="49" t="s">
        <v>547</v>
      </c>
      <c r="J162" s="31">
        <v>220000</v>
      </c>
      <c r="K162" s="89"/>
      <c r="L162" s="98"/>
      <c r="M162" s="31"/>
      <c r="N162" s="50"/>
      <c r="O162" s="50"/>
      <c r="P162" s="29"/>
    </row>
    <row r="163" spans="1:30" ht="62" x14ac:dyDescent="0.35">
      <c r="A163" s="263" t="s">
        <v>86</v>
      </c>
      <c r="B163" s="185" t="s">
        <v>24</v>
      </c>
      <c r="C163" s="188" t="s">
        <v>440</v>
      </c>
      <c r="D163" s="182" t="s">
        <v>119</v>
      </c>
      <c r="E163" s="182" t="s">
        <v>458</v>
      </c>
      <c r="F163" s="191" t="s">
        <v>172</v>
      </c>
      <c r="G163" s="65">
        <v>0</v>
      </c>
      <c r="H163" s="65">
        <v>4000000</v>
      </c>
      <c r="I163" s="182" t="s">
        <v>546</v>
      </c>
      <c r="J163" s="194">
        <v>1750000</v>
      </c>
      <c r="K163" s="167" t="s">
        <v>494</v>
      </c>
      <c r="L163" s="167" t="s">
        <v>495</v>
      </c>
      <c r="M163" s="175" t="s">
        <v>215</v>
      </c>
      <c r="N163" s="66">
        <v>44391</v>
      </c>
      <c r="O163" s="66">
        <v>45851</v>
      </c>
      <c r="P163" s="167" t="s">
        <v>187</v>
      </c>
    </row>
    <row r="164" spans="1:30" ht="44.5" customHeight="1" x14ac:dyDescent="0.35">
      <c r="A164" s="263"/>
      <c r="B164" s="187"/>
      <c r="C164" s="190"/>
      <c r="D164" s="183"/>
      <c r="E164" s="183"/>
      <c r="F164" s="193"/>
      <c r="G164" s="65"/>
      <c r="H164" s="65"/>
      <c r="I164" s="183"/>
      <c r="J164" s="196"/>
      <c r="K164" s="167" t="s">
        <v>612</v>
      </c>
      <c r="L164" s="167" t="s">
        <v>211</v>
      </c>
      <c r="M164" s="175" t="s">
        <v>215</v>
      </c>
      <c r="N164" s="66"/>
      <c r="O164" s="66"/>
      <c r="P164" s="167" t="s">
        <v>580</v>
      </c>
      <c r="Q164" s="127"/>
      <c r="R164" s="127"/>
      <c r="S164" s="127"/>
      <c r="T164" s="127"/>
      <c r="U164" s="127"/>
      <c r="V164" s="127"/>
      <c r="W164" s="127"/>
      <c r="X164" s="127"/>
      <c r="Y164" s="127"/>
      <c r="Z164" s="127"/>
      <c r="AA164" s="127"/>
      <c r="AB164" s="127"/>
      <c r="AC164" s="127"/>
      <c r="AD164" s="127"/>
    </row>
    <row r="165" spans="1:30" ht="36" x14ac:dyDescent="0.35">
      <c r="A165" s="263"/>
      <c r="B165" s="37" t="s">
        <v>24</v>
      </c>
      <c r="C165" s="38" t="s">
        <v>440</v>
      </c>
      <c r="D165" s="25" t="s">
        <v>31</v>
      </c>
      <c r="E165" s="61" t="s">
        <v>458</v>
      </c>
      <c r="F165" s="170" t="s">
        <v>173</v>
      </c>
      <c r="G165" s="65">
        <v>0</v>
      </c>
      <c r="H165" s="65">
        <v>1000000</v>
      </c>
      <c r="I165" s="61" t="s">
        <v>547</v>
      </c>
      <c r="J165" s="26">
        <v>1000000</v>
      </c>
      <c r="K165" s="91"/>
      <c r="L165" s="96"/>
      <c r="M165" s="152"/>
      <c r="N165" s="40"/>
      <c r="O165" s="105"/>
      <c r="P165" s="40"/>
    </row>
    <row r="166" spans="1:30" ht="62" x14ac:dyDescent="0.35">
      <c r="A166" s="263"/>
      <c r="B166" s="37" t="s">
        <v>24</v>
      </c>
      <c r="C166" s="38" t="s">
        <v>440</v>
      </c>
      <c r="D166" s="25" t="s">
        <v>1</v>
      </c>
      <c r="E166" s="61" t="s">
        <v>458</v>
      </c>
      <c r="F166" s="170" t="s">
        <v>175</v>
      </c>
      <c r="G166" s="65">
        <v>0</v>
      </c>
      <c r="H166" s="65">
        <v>250000</v>
      </c>
      <c r="I166" s="61" t="s">
        <v>546</v>
      </c>
      <c r="J166" s="26">
        <v>125000</v>
      </c>
      <c r="K166" s="167" t="s">
        <v>494</v>
      </c>
      <c r="L166" s="167" t="s">
        <v>495</v>
      </c>
      <c r="M166" s="175" t="s">
        <v>215</v>
      </c>
      <c r="N166" s="66">
        <v>44391</v>
      </c>
      <c r="O166" s="66">
        <v>45851</v>
      </c>
      <c r="P166" s="167" t="s">
        <v>187</v>
      </c>
    </row>
    <row r="167" spans="1:30" x14ac:dyDescent="0.35">
      <c r="A167" s="263"/>
      <c r="B167" s="185" t="s">
        <v>24</v>
      </c>
      <c r="C167" s="188" t="s">
        <v>440</v>
      </c>
      <c r="D167" s="182" t="s">
        <v>32</v>
      </c>
      <c r="E167" s="182" t="s">
        <v>458</v>
      </c>
      <c r="F167" s="191" t="s">
        <v>174</v>
      </c>
      <c r="G167" s="65"/>
      <c r="H167" s="65"/>
      <c r="I167" s="182" t="s">
        <v>547</v>
      </c>
      <c r="J167" s="194">
        <v>0</v>
      </c>
      <c r="K167" s="134"/>
      <c r="L167" s="134"/>
      <c r="M167" s="147"/>
      <c r="N167" s="134"/>
      <c r="O167" s="114"/>
      <c r="P167" s="134"/>
      <c r="Q167" s="127"/>
      <c r="R167" s="127"/>
      <c r="S167" s="127"/>
      <c r="T167" s="127"/>
      <c r="U167" s="127"/>
      <c r="V167" s="127"/>
      <c r="W167" s="127"/>
      <c r="X167" s="127"/>
      <c r="Y167" s="127"/>
      <c r="Z167" s="127"/>
      <c r="AA167" s="127"/>
      <c r="AB167" s="127"/>
      <c r="AC167" s="127"/>
      <c r="AD167" s="127"/>
    </row>
    <row r="168" spans="1:30" x14ac:dyDescent="0.35">
      <c r="A168" s="263"/>
      <c r="B168" s="186"/>
      <c r="C168" s="189"/>
      <c r="D168" s="184"/>
      <c r="E168" s="184"/>
      <c r="F168" s="192"/>
      <c r="G168" s="65"/>
      <c r="H168" s="65"/>
      <c r="I168" s="184"/>
      <c r="J168" s="195"/>
      <c r="K168" s="134"/>
      <c r="L168" s="134"/>
      <c r="M168" s="147"/>
      <c r="N168" s="134"/>
      <c r="O168" s="114"/>
      <c r="P168" s="134"/>
      <c r="Q168" s="127"/>
      <c r="R168" s="127"/>
      <c r="S168" s="127"/>
      <c r="T168" s="127"/>
      <c r="U168" s="127"/>
      <c r="V168" s="127"/>
      <c r="W168" s="127"/>
      <c r="X168" s="127"/>
      <c r="Y168" s="127"/>
      <c r="Z168" s="127"/>
      <c r="AA168" s="127"/>
      <c r="AB168" s="127"/>
      <c r="AC168" s="127"/>
      <c r="AD168" s="127"/>
    </row>
    <row r="169" spans="1:30" x14ac:dyDescent="0.35">
      <c r="A169" s="263"/>
      <c r="B169" s="187"/>
      <c r="C169" s="190"/>
      <c r="D169" s="183"/>
      <c r="E169" s="183"/>
      <c r="F169" s="193"/>
      <c r="G169" s="65">
        <v>0</v>
      </c>
      <c r="H169" s="65">
        <v>200000</v>
      </c>
      <c r="I169" s="183"/>
      <c r="J169" s="196"/>
      <c r="K169" s="87"/>
      <c r="L169" s="96"/>
      <c r="M169" s="147"/>
      <c r="N169" s="25"/>
      <c r="O169" s="105"/>
      <c r="P169" s="25"/>
    </row>
    <row r="170" spans="1:30" ht="77.5" x14ac:dyDescent="0.35">
      <c r="A170" s="266" t="s">
        <v>87</v>
      </c>
      <c r="B170" s="27" t="s">
        <v>25</v>
      </c>
      <c r="C170" s="28" t="s">
        <v>440</v>
      </c>
      <c r="D170" s="29" t="s">
        <v>0</v>
      </c>
      <c r="E170" s="49" t="s">
        <v>458</v>
      </c>
      <c r="F170" s="136" t="s">
        <v>176</v>
      </c>
      <c r="G170" s="52">
        <v>500000</v>
      </c>
      <c r="H170" s="52">
        <v>0</v>
      </c>
      <c r="I170" s="49" t="s">
        <v>546</v>
      </c>
      <c r="J170" s="31">
        <v>500000</v>
      </c>
      <c r="K170" s="89" t="s">
        <v>320</v>
      </c>
      <c r="L170" s="98" t="s">
        <v>321</v>
      </c>
      <c r="M170" s="31" t="s">
        <v>322</v>
      </c>
      <c r="N170" s="50">
        <v>43683</v>
      </c>
      <c r="O170" s="33">
        <v>45143</v>
      </c>
      <c r="P170" s="29" t="s">
        <v>227</v>
      </c>
    </row>
    <row r="171" spans="1:30" ht="28" x14ac:dyDescent="0.35">
      <c r="A171" s="266"/>
      <c r="B171" s="27" t="s">
        <v>25</v>
      </c>
      <c r="C171" s="28" t="s">
        <v>440</v>
      </c>
      <c r="D171" s="29" t="s">
        <v>119</v>
      </c>
      <c r="E171" s="49" t="s">
        <v>458</v>
      </c>
      <c r="F171" s="136" t="s">
        <v>354</v>
      </c>
      <c r="G171" s="52"/>
      <c r="H171" s="52"/>
      <c r="I171" s="49" t="s">
        <v>614</v>
      </c>
      <c r="J171" s="31">
        <v>75000</v>
      </c>
      <c r="K171" s="89"/>
      <c r="L171" s="98"/>
      <c r="M171" s="31"/>
      <c r="N171" s="50"/>
      <c r="O171" s="107"/>
      <c r="P171" s="29"/>
    </row>
    <row r="172" spans="1:30" ht="36" x14ac:dyDescent="0.35">
      <c r="A172" s="266"/>
      <c r="B172" s="27" t="s">
        <v>25</v>
      </c>
      <c r="C172" s="28" t="s">
        <v>440</v>
      </c>
      <c r="D172" s="29" t="s">
        <v>119</v>
      </c>
      <c r="E172" s="49" t="s">
        <v>458</v>
      </c>
      <c r="F172" s="136" t="s">
        <v>439</v>
      </c>
      <c r="G172" s="52"/>
      <c r="H172" s="52"/>
      <c r="I172" s="49" t="s">
        <v>548</v>
      </c>
      <c r="J172" s="31">
        <v>50000</v>
      </c>
      <c r="K172" s="89"/>
      <c r="L172" s="98"/>
      <c r="M172" s="31"/>
      <c r="N172" s="50"/>
      <c r="O172" s="107"/>
      <c r="P172" s="29"/>
    </row>
    <row r="173" spans="1:30" ht="54" x14ac:dyDescent="0.35">
      <c r="A173" s="267" t="s">
        <v>88</v>
      </c>
      <c r="B173" s="37" t="s">
        <v>89</v>
      </c>
      <c r="C173" s="38" t="s">
        <v>440</v>
      </c>
      <c r="D173" s="25" t="s">
        <v>119</v>
      </c>
      <c r="E173" s="61" t="s">
        <v>458</v>
      </c>
      <c r="F173" s="170" t="s">
        <v>177</v>
      </c>
      <c r="G173" s="65">
        <v>0</v>
      </c>
      <c r="H173" s="65">
        <v>500000</v>
      </c>
      <c r="I173" s="61" t="s">
        <v>546</v>
      </c>
      <c r="J173" s="26">
        <v>50000</v>
      </c>
      <c r="K173" s="91" t="s">
        <v>615</v>
      </c>
      <c r="L173" s="96" t="s">
        <v>211</v>
      </c>
      <c r="M173" s="152" t="s">
        <v>218</v>
      </c>
      <c r="N173" s="40"/>
      <c r="O173" s="105"/>
      <c r="P173" s="40" t="s">
        <v>616</v>
      </c>
    </row>
    <row r="174" spans="1:30" ht="31" x14ac:dyDescent="0.35">
      <c r="A174" s="270"/>
      <c r="B174" s="108" t="s">
        <v>89</v>
      </c>
      <c r="C174" s="110" t="s">
        <v>440</v>
      </c>
      <c r="D174" s="109" t="s">
        <v>330</v>
      </c>
      <c r="E174" s="109" t="s">
        <v>458</v>
      </c>
      <c r="F174" s="170" t="s">
        <v>499</v>
      </c>
      <c r="G174" s="65"/>
      <c r="H174" s="65"/>
      <c r="I174" s="109" t="s">
        <v>563</v>
      </c>
      <c r="J174" s="111">
        <v>100000</v>
      </c>
      <c r="K174" s="91"/>
      <c r="L174" s="109"/>
      <c r="M174" s="147"/>
      <c r="N174" s="40"/>
      <c r="O174" s="109"/>
      <c r="P174" s="40"/>
      <c r="Q174" s="100"/>
      <c r="R174" s="100"/>
      <c r="S174" s="100"/>
      <c r="T174" s="100"/>
      <c r="U174" s="100"/>
      <c r="V174" s="100"/>
      <c r="W174" s="100"/>
      <c r="X174" s="100"/>
      <c r="Y174" s="100"/>
      <c r="Z174" s="100"/>
      <c r="AA174" s="100"/>
      <c r="AB174" s="100"/>
      <c r="AC174" s="100"/>
      <c r="AD174" s="100"/>
    </row>
    <row r="175" spans="1:30" ht="72" x14ac:dyDescent="0.35">
      <c r="A175" s="264" t="s">
        <v>90</v>
      </c>
      <c r="B175" s="27" t="s">
        <v>91</v>
      </c>
      <c r="C175" s="28" t="s">
        <v>440</v>
      </c>
      <c r="D175" s="29" t="s">
        <v>119</v>
      </c>
      <c r="E175" s="49" t="s">
        <v>458</v>
      </c>
      <c r="F175" s="136" t="s">
        <v>92</v>
      </c>
      <c r="G175" s="52">
        <v>0</v>
      </c>
      <c r="H175" s="52">
        <v>200000</v>
      </c>
      <c r="I175" s="49" t="s">
        <v>546</v>
      </c>
      <c r="J175" s="31">
        <v>200000</v>
      </c>
      <c r="K175" s="92"/>
      <c r="L175" s="98"/>
      <c r="M175" s="156"/>
      <c r="N175" s="32"/>
      <c r="O175" s="107"/>
      <c r="P175" s="32"/>
    </row>
    <row r="176" spans="1:30" ht="47.25" customHeight="1" x14ac:dyDescent="0.35">
      <c r="A176" s="265" t="s">
        <v>93</v>
      </c>
      <c r="B176" s="37" t="s">
        <v>94</v>
      </c>
      <c r="C176" s="38" t="s">
        <v>440</v>
      </c>
      <c r="D176" s="25" t="s">
        <v>119</v>
      </c>
      <c r="E176" s="61" t="s">
        <v>458</v>
      </c>
      <c r="F176" s="170" t="s">
        <v>282</v>
      </c>
      <c r="G176" s="65">
        <v>0</v>
      </c>
      <c r="H176" s="65">
        <v>100000</v>
      </c>
      <c r="I176" s="61" t="s">
        <v>546</v>
      </c>
      <c r="J176" s="26">
        <v>50000</v>
      </c>
      <c r="K176" s="91"/>
      <c r="L176" s="96"/>
      <c r="M176" s="152"/>
      <c r="N176" s="40"/>
      <c r="O176" s="105"/>
      <c r="P176" s="40"/>
    </row>
    <row r="177" spans="1:30" ht="58" customHeight="1" x14ac:dyDescent="0.35">
      <c r="A177" s="246" t="s">
        <v>95</v>
      </c>
      <c r="B177" s="27" t="s">
        <v>96</v>
      </c>
      <c r="C177" s="28" t="s">
        <v>440</v>
      </c>
      <c r="D177" s="29" t="s">
        <v>119</v>
      </c>
      <c r="E177" s="49" t="s">
        <v>458</v>
      </c>
      <c r="F177" s="136" t="s">
        <v>97</v>
      </c>
      <c r="G177" s="52">
        <v>0</v>
      </c>
      <c r="H177" s="52">
        <v>300000</v>
      </c>
      <c r="I177" s="49" t="s">
        <v>427</v>
      </c>
      <c r="J177" s="31">
        <v>300000</v>
      </c>
      <c r="K177" s="92" t="s">
        <v>500</v>
      </c>
      <c r="L177" s="98" t="s">
        <v>501</v>
      </c>
      <c r="M177" s="31" t="s">
        <v>218</v>
      </c>
      <c r="N177" s="50">
        <v>44440</v>
      </c>
      <c r="O177" s="33">
        <v>45900</v>
      </c>
      <c r="P177" s="32" t="s">
        <v>502</v>
      </c>
    </row>
    <row r="178" spans="1:30" ht="58" customHeight="1" x14ac:dyDescent="0.35">
      <c r="A178" s="248"/>
      <c r="B178" s="171" t="s">
        <v>96</v>
      </c>
      <c r="C178" s="28" t="s">
        <v>440</v>
      </c>
      <c r="D178" s="172" t="s">
        <v>330</v>
      </c>
      <c r="E178" s="172" t="s">
        <v>458</v>
      </c>
      <c r="F178" s="136" t="s">
        <v>617</v>
      </c>
      <c r="G178" s="52"/>
      <c r="H178" s="52"/>
      <c r="I178" s="172" t="s">
        <v>614</v>
      </c>
      <c r="J178" s="31">
        <v>200000</v>
      </c>
      <c r="K178" s="92"/>
      <c r="L178" s="172"/>
      <c r="M178" s="31"/>
      <c r="N178" s="50"/>
      <c r="O178" s="33"/>
      <c r="P178" s="32"/>
      <c r="Q178" s="127"/>
      <c r="R178" s="127"/>
      <c r="S178" s="127"/>
      <c r="T178" s="127"/>
      <c r="U178" s="127"/>
      <c r="V178" s="127"/>
      <c r="W178" s="127"/>
      <c r="X178" s="127"/>
      <c r="Y178" s="127"/>
      <c r="Z178" s="127"/>
      <c r="AA178" s="127"/>
      <c r="AB178" s="127"/>
      <c r="AC178" s="127"/>
      <c r="AD178" s="127"/>
    </row>
    <row r="179" spans="1:30" ht="36" x14ac:dyDescent="0.35">
      <c r="A179" s="263" t="s">
        <v>98</v>
      </c>
      <c r="B179" s="37" t="s">
        <v>11</v>
      </c>
      <c r="C179" s="38" t="s">
        <v>440</v>
      </c>
      <c r="D179" s="25" t="s">
        <v>119</v>
      </c>
      <c r="E179" s="61" t="s">
        <v>458</v>
      </c>
      <c r="F179" s="170" t="s">
        <v>178</v>
      </c>
      <c r="G179" s="65">
        <v>0</v>
      </c>
      <c r="H179" s="65">
        <v>800000</v>
      </c>
      <c r="I179" s="61" t="s">
        <v>546</v>
      </c>
      <c r="J179" s="26">
        <v>500000</v>
      </c>
      <c r="K179" s="91"/>
      <c r="L179" s="96"/>
      <c r="M179" s="152"/>
      <c r="N179" s="40"/>
      <c r="O179" s="105"/>
      <c r="P179" s="40"/>
    </row>
    <row r="180" spans="1:30" ht="36" x14ac:dyDescent="0.35">
      <c r="A180" s="263"/>
      <c r="B180" s="37" t="s">
        <v>11</v>
      </c>
      <c r="C180" s="38" t="s">
        <v>440</v>
      </c>
      <c r="D180" s="25" t="s">
        <v>119</v>
      </c>
      <c r="E180" s="61" t="s">
        <v>458</v>
      </c>
      <c r="F180" s="170" t="s">
        <v>525</v>
      </c>
      <c r="G180" s="65">
        <v>0</v>
      </c>
      <c r="H180" s="65">
        <v>650000</v>
      </c>
      <c r="I180" s="61" t="s">
        <v>427</v>
      </c>
      <c r="J180" s="26">
        <v>500000</v>
      </c>
      <c r="K180" s="87" t="s">
        <v>512</v>
      </c>
      <c r="L180" s="96" t="s">
        <v>513</v>
      </c>
      <c r="M180" s="147" t="s">
        <v>215</v>
      </c>
      <c r="N180" s="120">
        <v>44287</v>
      </c>
      <c r="O180" s="120">
        <v>45746</v>
      </c>
      <c r="P180" s="25" t="s">
        <v>227</v>
      </c>
    </row>
    <row r="181" spans="1:30" ht="28" x14ac:dyDescent="0.35">
      <c r="A181" s="246" t="s">
        <v>99</v>
      </c>
      <c r="B181" s="27" t="s">
        <v>12</v>
      </c>
      <c r="C181" s="28" t="s">
        <v>440</v>
      </c>
      <c r="D181" s="47" t="s">
        <v>28</v>
      </c>
      <c r="E181" s="47" t="s">
        <v>458</v>
      </c>
      <c r="F181" s="138" t="s">
        <v>618</v>
      </c>
      <c r="G181" s="58">
        <v>7600000</v>
      </c>
      <c r="H181" s="58">
        <v>0</v>
      </c>
      <c r="I181" s="49" t="s">
        <v>549</v>
      </c>
      <c r="J181" s="31">
        <v>25000000</v>
      </c>
      <c r="K181" s="89"/>
      <c r="L181" s="98"/>
      <c r="M181" s="31"/>
      <c r="N181" s="32"/>
      <c r="O181" s="107"/>
      <c r="P181" s="32"/>
    </row>
    <row r="182" spans="1:30" ht="28" x14ac:dyDescent="0.35">
      <c r="A182" s="247"/>
      <c r="B182" s="171" t="s">
        <v>12</v>
      </c>
      <c r="C182" s="28" t="s">
        <v>440</v>
      </c>
      <c r="D182" s="47" t="s">
        <v>1</v>
      </c>
      <c r="E182" s="47" t="s">
        <v>458</v>
      </c>
      <c r="F182" s="138" t="s">
        <v>619</v>
      </c>
      <c r="G182" s="58"/>
      <c r="H182" s="58"/>
      <c r="I182" s="159" t="s">
        <v>545</v>
      </c>
      <c r="J182" s="158">
        <v>200000</v>
      </c>
      <c r="K182" s="172"/>
      <c r="L182" s="172"/>
      <c r="M182" s="31"/>
      <c r="N182" s="32"/>
      <c r="O182" s="172"/>
      <c r="P182" s="32"/>
      <c r="Q182" s="127"/>
      <c r="R182" s="127"/>
      <c r="S182" s="127"/>
      <c r="T182" s="127"/>
      <c r="U182" s="127"/>
      <c r="V182" s="127"/>
      <c r="W182" s="127"/>
      <c r="X182" s="127"/>
      <c r="Y182" s="127"/>
      <c r="Z182" s="127"/>
      <c r="AA182" s="127"/>
      <c r="AB182" s="127"/>
      <c r="AC182" s="127"/>
      <c r="AD182" s="127"/>
    </row>
    <row r="183" spans="1:30" ht="28" x14ac:dyDescent="0.35">
      <c r="A183" s="248"/>
      <c r="B183" s="128" t="s">
        <v>12</v>
      </c>
      <c r="C183" s="28" t="s">
        <v>440</v>
      </c>
      <c r="D183" s="47" t="s">
        <v>30</v>
      </c>
      <c r="E183" s="47" t="s">
        <v>458</v>
      </c>
      <c r="F183" s="138" t="s">
        <v>620</v>
      </c>
      <c r="G183" s="58"/>
      <c r="H183" s="58"/>
      <c r="I183" s="122" t="s">
        <v>545</v>
      </c>
      <c r="J183" s="121">
        <v>2000000</v>
      </c>
      <c r="K183" s="130"/>
      <c r="L183" s="130"/>
      <c r="M183" s="31"/>
      <c r="N183" s="32"/>
      <c r="O183" s="130"/>
      <c r="P183" s="32"/>
      <c r="Q183" s="127"/>
      <c r="R183" s="127"/>
      <c r="S183" s="127"/>
      <c r="T183" s="127"/>
      <c r="U183" s="127"/>
      <c r="V183" s="127"/>
      <c r="W183" s="127"/>
      <c r="X183" s="127"/>
      <c r="Y183" s="127"/>
      <c r="Z183" s="127"/>
      <c r="AA183" s="127"/>
      <c r="AB183" s="127"/>
      <c r="AC183" s="127"/>
      <c r="AD183" s="127"/>
    </row>
    <row r="184" spans="1:30" ht="116.5" customHeight="1" x14ac:dyDescent="0.35">
      <c r="A184" s="267" t="s">
        <v>100</v>
      </c>
      <c r="B184" s="176" t="s">
        <v>13</v>
      </c>
      <c r="C184" s="162" t="s">
        <v>440</v>
      </c>
      <c r="D184" s="177" t="s">
        <v>28</v>
      </c>
      <c r="E184" s="177" t="s">
        <v>458</v>
      </c>
      <c r="F184" s="137" t="s">
        <v>475</v>
      </c>
      <c r="G184" s="69">
        <v>0</v>
      </c>
      <c r="H184" s="69">
        <f>119000000-400000-600000</f>
        <v>118000000</v>
      </c>
      <c r="I184" s="157" t="s">
        <v>546</v>
      </c>
      <c r="J184" s="163">
        <v>25000000</v>
      </c>
      <c r="K184" s="91"/>
      <c r="L184" s="96"/>
      <c r="M184" s="70"/>
      <c r="N184" s="40"/>
      <c r="O184" s="105"/>
      <c r="P184" s="40"/>
    </row>
    <row r="185" spans="1:30" ht="31.5" customHeight="1" x14ac:dyDescent="0.35">
      <c r="A185" s="270"/>
      <c r="B185" s="260" t="s">
        <v>13</v>
      </c>
      <c r="C185" s="164" t="s">
        <v>440</v>
      </c>
      <c r="D185" s="261" t="s">
        <v>29</v>
      </c>
      <c r="E185" s="261" t="s">
        <v>498</v>
      </c>
      <c r="F185" s="178" t="s">
        <v>621</v>
      </c>
      <c r="G185" s="69"/>
      <c r="H185" s="69"/>
      <c r="I185" s="167" t="s">
        <v>549</v>
      </c>
      <c r="J185" s="175">
        <v>2500000</v>
      </c>
      <c r="K185" s="91"/>
      <c r="L185" s="109"/>
      <c r="M185" s="70"/>
      <c r="N185" s="40"/>
      <c r="O185" s="109"/>
      <c r="P185" s="40"/>
      <c r="Q185" s="100"/>
      <c r="R185" s="100"/>
      <c r="S185" s="100"/>
      <c r="T185" s="100"/>
      <c r="U185" s="100"/>
      <c r="V185" s="100"/>
      <c r="W185" s="100"/>
      <c r="X185" s="100"/>
      <c r="Y185" s="100"/>
      <c r="Z185" s="100"/>
      <c r="AA185" s="100"/>
      <c r="AB185" s="100"/>
      <c r="AC185" s="100"/>
      <c r="AD185" s="100"/>
    </row>
    <row r="186" spans="1:30" ht="46.5" customHeight="1" x14ac:dyDescent="0.35">
      <c r="A186" s="264" t="s">
        <v>101</v>
      </c>
      <c r="B186" s="27" t="s">
        <v>102</v>
      </c>
      <c r="C186" s="28" t="s">
        <v>440</v>
      </c>
      <c r="D186" s="29" t="s">
        <v>119</v>
      </c>
      <c r="E186" s="49" t="s">
        <v>458</v>
      </c>
      <c r="F186" s="136" t="s">
        <v>283</v>
      </c>
      <c r="G186" s="52">
        <v>0</v>
      </c>
      <c r="H186" s="52">
        <v>2800000</v>
      </c>
      <c r="I186" s="49" t="s">
        <v>546</v>
      </c>
      <c r="J186" s="31">
        <v>200000</v>
      </c>
      <c r="K186" s="89"/>
      <c r="L186" s="98"/>
      <c r="M186" s="31"/>
      <c r="N186" s="50"/>
      <c r="O186" s="50"/>
      <c r="P186" s="32"/>
    </row>
    <row r="187" spans="1:30" ht="46.5" customHeight="1" x14ac:dyDescent="0.35">
      <c r="A187" s="264" t="s">
        <v>622</v>
      </c>
      <c r="B187" s="171" t="s">
        <v>623</v>
      </c>
      <c r="C187" s="28" t="s">
        <v>440</v>
      </c>
      <c r="D187" s="172" t="s">
        <v>119</v>
      </c>
      <c r="E187" s="172" t="s">
        <v>458</v>
      </c>
      <c r="F187" s="136" t="s">
        <v>624</v>
      </c>
      <c r="G187" s="52"/>
      <c r="H187" s="52"/>
      <c r="I187" s="172" t="s">
        <v>545</v>
      </c>
      <c r="J187" s="31">
        <v>125000000</v>
      </c>
      <c r="K187" s="172"/>
      <c r="L187" s="172"/>
      <c r="M187" s="31"/>
      <c r="N187" s="50"/>
      <c r="O187" s="50"/>
      <c r="P187" s="32"/>
      <c r="Q187" s="127"/>
      <c r="R187" s="127"/>
      <c r="S187" s="127"/>
      <c r="T187" s="127"/>
      <c r="U187" s="127"/>
      <c r="V187" s="127"/>
      <c r="W187" s="127"/>
      <c r="X187" s="127"/>
      <c r="Y187" s="127"/>
      <c r="Z187" s="127"/>
      <c r="AA187" s="127"/>
      <c r="AB187" s="127"/>
      <c r="AC187" s="127"/>
      <c r="AD187" s="127"/>
    </row>
    <row r="188" spans="1:30" ht="31" x14ac:dyDescent="0.35">
      <c r="A188" s="263" t="s">
        <v>284</v>
      </c>
      <c r="B188" s="166" t="s">
        <v>179</v>
      </c>
      <c r="C188" s="164" t="s">
        <v>120</v>
      </c>
      <c r="D188" s="167" t="s">
        <v>29</v>
      </c>
      <c r="E188" s="167" t="s">
        <v>457</v>
      </c>
      <c r="F188" s="170" t="s">
        <v>636</v>
      </c>
      <c r="G188" s="42"/>
      <c r="H188" s="42"/>
      <c r="I188" s="167" t="s">
        <v>547</v>
      </c>
      <c r="J188" s="175">
        <v>5000000</v>
      </c>
      <c r="K188" s="175" t="s">
        <v>293</v>
      </c>
      <c r="L188" s="175" t="s">
        <v>294</v>
      </c>
      <c r="M188" s="175" t="s">
        <v>215</v>
      </c>
      <c r="N188" s="72">
        <v>43440</v>
      </c>
      <c r="O188" s="63">
        <v>44900</v>
      </c>
      <c r="P188" s="40"/>
    </row>
    <row r="189" spans="1:30" ht="31" x14ac:dyDescent="0.35">
      <c r="A189" s="263"/>
      <c r="B189" s="166" t="s">
        <v>179</v>
      </c>
      <c r="C189" s="164" t="s">
        <v>120</v>
      </c>
      <c r="D189" s="167" t="s">
        <v>29</v>
      </c>
      <c r="E189" s="167" t="s">
        <v>457</v>
      </c>
      <c r="F189" s="170" t="s">
        <v>637</v>
      </c>
      <c r="G189" s="42"/>
      <c r="H189" s="42"/>
      <c r="I189" s="167" t="s">
        <v>547</v>
      </c>
      <c r="J189" s="175">
        <v>12000000</v>
      </c>
      <c r="K189" s="175" t="s">
        <v>293</v>
      </c>
      <c r="L189" s="175" t="s">
        <v>294</v>
      </c>
      <c r="M189" s="175" t="s">
        <v>215</v>
      </c>
      <c r="N189" s="72">
        <v>43440</v>
      </c>
      <c r="O189" s="63">
        <v>44900</v>
      </c>
      <c r="P189" s="40"/>
      <c r="Q189" s="127"/>
      <c r="R189" s="127"/>
      <c r="S189" s="127"/>
      <c r="T189" s="127"/>
      <c r="U189" s="127"/>
      <c r="V189" s="127"/>
      <c r="W189" s="127"/>
      <c r="X189" s="127"/>
      <c r="Y189" s="127"/>
      <c r="Z189" s="127"/>
      <c r="AA189" s="127"/>
      <c r="AB189" s="127"/>
      <c r="AC189" s="127"/>
      <c r="AD189" s="127"/>
    </row>
    <row r="190" spans="1:30" ht="31" x14ac:dyDescent="0.35">
      <c r="A190" s="263"/>
      <c r="B190" s="37" t="s">
        <v>179</v>
      </c>
      <c r="C190" s="38" t="s">
        <v>120</v>
      </c>
      <c r="D190" s="25" t="s">
        <v>129</v>
      </c>
      <c r="E190" s="61" t="s">
        <v>457</v>
      </c>
      <c r="F190" s="170" t="s">
        <v>638</v>
      </c>
      <c r="G190" s="42"/>
      <c r="H190" s="42"/>
      <c r="I190" s="61" t="s">
        <v>547</v>
      </c>
      <c r="J190" s="26">
        <v>10000000</v>
      </c>
      <c r="K190" s="88" t="s">
        <v>293</v>
      </c>
      <c r="L190" s="99" t="s">
        <v>294</v>
      </c>
      <c r="M190" s="147" t="s">
        <v>215</v>
      </c>
      <c r="N190" s="72">
        <v>43440</v>
      </c>
      <c r="O190" s="63">
        <v>44900</v>
      </c>
      <c r="P190" s="40"/>
    </row>
    <row r="191" spans="1:30" ht="31" x14ac:dyDescent="0.35">
      <c r="A191" s="263"/>
      <c r="B191" s="59" t="s">
        <v>179</v>
      </c>
      <c r="C191" s="60" t="s">
        <v>120</v>
      </c>
      <c r="D191" s="61" t="s">
        <v>129</v>
      </c>
      <c r="E191" s="61" t="s">
        <v>457</v>
      </c>
      <c r="F191" s="170" t="s">
        <v>448</v>
      </c>
      <c r="G191" s="42"/>
      <c r="H191" s="42"/>
      <c r="I191" s="61" t="s">
        <v>547</v>
      </c>
      <c r="J191" s="62">
        <v>3000000</v>
      </c>
      <c r="K191" s="175" t="s">
        <v>293</v>
      </c>
      <c r="L191" s="175" t="s">
        <v>294</v>
      </c>
      <c r="M191" s="175" t="s">
        <v>215</v>
      </c>
      <c r="N191" s="72">
        <v>43440</v>
      </c>
      <c r="O191" s="63">
        <v>44900</v>
      </c>
      <c r="P191" s="40"/>
    </row>
    <row r="192" spans="1:30" ht="62" x14ac:dyDescent="0.35">
      <c r="A192" s="263"/>
      <c r="B192" s="37" t="s">
        <v>179</v>
      </c>
      <c r="C192" s="38" t="s">
        <v>440</v>
      </c>
      <c r="D192" s="25" t="s">
        <v>337</v>
      </c>
      <c r="E192" s="61" t="s">
        <v>457</v>
      </c>
      <c r="F192" s="170" t="s">
        <v>639</v>
      </c>
      <c r="G192" s="42"/>
      <c r="H192" s="42"/>
      <c r="I192" s="61" t="s">
        <v>427</v>
      </c>
      <c r="J192" s="26">
        <v>8000000</v>
      </c>
      <c r="K192" s="88" t="s">
        <v>640</v>
      </c>
      <c r="L192" s="99" t="s">
        <v>641</v>
      </c>
      <c r="M192" s="147">
        <f>7434000+(7434000*13%)</f>
        <v>8400420</v>
      </c>
      <c r="N192" s="73" t="s">
        <v>643</v>
      </c>
      <c r="O192" s="112" t="s">
        <v>644</v>
      </c>
      <c r="P192" s="40" t="s">
        <v>642</v>
      </c>
    </row>
    <row r="193" spans="1:30" ht="62" x14ac:dyDescent="0.35">
      <c r="A193" s="263"/>
      <c r="B193" s="166" t="s">
        <v>179</v>
      </c>
      <c r="C193" s="164" t="s">
        <v>440</v>
      </c>
      <c r="D193" s="167" t="s">
        <v>30</v>
      </c>
      <c r="E193" s="167" t="s">
        <v>457</v>
      </c>
      <c r="F193" s="170" t="s">
        <v>645</v>
      </c>
      <c r="G193" s="42"/>
      <c r="H193" s="42"/>
      <c r="I193" s="167" t="s">
        <v>427</v>
      </c>
      <c r="J193" s="175">
        <v>8000000</v>
      </c>
      <c r="K193" s="175" t="s">
        <v>640</v>
      </c>
      <c r="L193" s="175" t="s">
        <v>641</v>
      </c>
      <c r="M193" s="175">
        <f>7434000+(7434000*13%)</f>
        <v>8400420</v>
      </c>
      <c r="N193" s="73" t="s">
        <v>643</v>
      </c>
      <c r="O193" s="112" t="s">
        <v>644</v>
      </c>
      <c r="P193" s="40"/>
      <c r="Q193" s="127"/>
      <c r="R193" s="127"/>
      <c r="S193" s="127"/>
      <c r="T193" s="127"/>
      <c r="U193" s="127"/>
      <c r="V193" s="127"/>
      <c r="W193" s="127"/>
      <c r="X193" s="127"/>
      <c r="Y193" s="127"/>
      <c r="Z193" s="127"/>
      <c r="AA193" s="127"/>
      <c r="AB193" s="127"/>
      <c r="AC193" s="127"/>
      <c r="AD193" s="127"/>
    </row>
    <row r="194" spans="1:30" ht="28" x14ac:dyDescent="0.35">
      <c r="A194" s="263"/>
      <c r="B194" s="37" t="s">
        <v>179</v>
      </c>
      <c r="C194" s="38" t="s">
        <v>440</v>
      </c>
      <c r="D194" s="25" t="s">
        <v>28</v>
      </c>
      <c r="E194" s="61" t="s">
        <v>457</v>
      </c>
      <c r="F194" s="170" t="s">
        <v>627</v>
      </c>
      <c r="G194" s="42"/>
      <c r="H194" s="42"/>
      <c r="I194" s="61" t="s">
        <v>549</v>
      </c>
      <c r="J194" s="26">
        <v>77610000</v>
      </c>
      <c r="K194" s="88"/>
      <c r="L194" s="99"/>
      <c r="M194" s="147"/>
      <c r="N194" s="72"/>
      <c r="O194" s="63"/>
      <c r="P194" s="40"/>
    </row>
    <row r="195" spans="1:30" ht="28" x14ac:dyDescent="0.35">
      <c r="A195" s="263"/>
      <c r="B195" s="166" t="s">
        <v>179</v>
      </c>
      <c r="C195" s="164" t="s">
        <v>440</v>
      </c>
      <c r="D195" s="167" t="s">
        <v>28</v>
      </c>
      <c r="E195" s="167" t="s">
        <v>457</v>
      </c>
      <c r="F195" s="170" t="s">
        <v>630</v>
      </c>
      <c r="G195" s="42"/>
      <c r="H195" s="42"/>
      <c r="I195" s="167" t="s">
        <v>549</v>
      </c>
      <c r="J195" s="175">
        <v>18000000</v>
      </c>
      <c r="K195" s="175"/>
      <c r="L195" s="175"/>
      <c r="M195" s="175"/>
      <c r="N195" s="72"/>
      <c r="O195" s="63"/>
      <c r="P195" s="40"/>
      <c r="Q195" s="127"/>
      <c r="R195" s="127"/>
      <c r="S195" s="127"/>
      <c r="T195" s="127"/>
      <c r="U195" s="127"/>
      <c r="V195" s="127"/>
      <c r="W195" s="127"/>
      <c r="X195" s="127"/>
      <c r="Y195" s="127"/>
      <c r="Z195" s="127"/>
      <c r="AA195" s="127"/>
      <c r="AB195" s="127"/>
      <c r="AC195" s="127"/>
      <c r="AD195" s="127"/>
    </row>
    <row r="196" spans="1:30" ht="36" x14ac:dyDescent="0.35">
      <c r="A196" s="263"/>
      <c r="B196" s="59" t="s">
        <v>179</v>
      </c>
      <c r="C196" s="60" t="s">
        <v>440</v>
      </c>
      <c r="D196" s="61" t="s">
        <v>28</v>
      </c>
      <c r="E196" s="61" t="s">
        <v>457</v>
      </c>
      <c r="F196" s="170" t="s">
        <v>631</v>
      </c>
      <c r="G196" s="42"/>
      <c r="H196" s="42"/>
      <c r="I196" s="117" t="s">
        <v>546</v>
      </c>
      <c r="J196" s="62">
        <v>15000000</v>
      </c>
      <c r="K196" s="88"/>
      <c r="L196" s="99"/>
      <c r="M196" s="147"/>
      <c r="N196" s="72"/>
      <c r="O196" s="63"/>
      <c r="P196" s="40"/>
    </row>
    <row r="197" spans="1:30" ht="28" x14ac:dyDescent="0.35">
      <c r="A197" s="263"/>
      <c r="B197" s="59" t="s">
        <v>179</v>
      </c>
      <c r="C197" s="60" t="s">
        <v>440</v>
      </c>
      <c r="D197" s="61" t="s">
        <v>28</v>
      </c>
      <c r="E197" s="61" t="s">
        <v>457</v>
      </c>
      <c r="F197" s="170" t="s">
        <v>632</v>
      </c>
      <c r="G197" s="42"/>
      <c r="H197" s="42"/>
      <c r="I197" s="117" t="s">
        <v>546</v>
      </c>
      <c r="J197" s="62">
        <v>12240000</v>
      </c>
      <c r="K197" s="88"/>
      <c r="L197" s="99"/>
      <c r="M197" s="147"/>
      <c r="N197" s="72"/>
      <c r="O197" s="63"/>
      <c r="P197" s="40"/>
    </row>
    <row r="198" spans="1:30" x14ac:dyDescent="0.35">
      <c r="A198" s="263"/>
      <c r="B198" s="59" t="s">
        <v>179</v>
      </c>
      <c r="C198" s="60" t="s">
        <v>120</v>
      </c>
      <c r="D198" s="61" t="s">
        <v>120</v>
      </c>
      <c r="E198" s="61" t="s">
        <v>457</v>
      </c>
      <c r="F198" s="170" t="s">
        <v>450</v>
      </c>
      <c r="G198" s="42"/>
      <c r="H198" s="42"/>
      <c r="I198" s="117" t="s">
        <v>549</v>
      </c>
      <c r="J198" s="62">
        <v>20800000</v>
      </c>
      <c r="K198" s="88"/>
      <c r="L198" s="99"/>
      <c r="M198" s="147"/>
      <c r="N198" s="72"/>
      <c r="O198" s="63"/>
      <c r="P198" s="40"/>
    </row>
    <row r="199" spans="1:30" ht="28" x14ac:dyDescent="0.35">
      <c r="A199" s="263"/>
      <c r="B199" s="59" t="s">
        <v>179</v>
      </c>
      <c r="C199" s="60" t="s">
        <v>440</v>
      </c>
      <c r="D199" s="61" t="s">
        <v>28</v>
      </c>
      <c r="E199" s="61" t="s">
        <v>457</v>
      </c>
      <c r="F199" s="170" t="s">
        <v>629</v>
      </c>
      <c r="G199" s="42"/>
      <c r="H199" s="42"/>
      <c r="I199" s="117" t="s">
        <v>549</v>
      </c>
      <c r="J199" s="62">
        <v>45000000</v>
      </c>
      <c r="K199" s="88"/>
      <c r="L199" s="99"/>
      <c r="M199" s="147"/>
      <c r="N199" s="72"/>
      <c r="O199" s="63"/>
      <c r="P199" s="40"/>
    </row>
    <row r="200" spans="1:30" ht="46.5" x14ac:dyDescent="0.35">
      <c r="A200" s="263"/>
      <c r="B200" s="116" t="s">
        <v>179</v>
      </c>
      <c r="C200" s="119" t="s">
        <v>440</v>
      </c>
      <c r="D200" s="117" t="s">
        <v>28</v>
      </c>
      <c r="E200" s="117" t="s">
        <v>457</v>
      </c>
      <c r="F200" s="170" t="s">
        <v>633</v>
      </c>
      <c r="G200" s="42"/>
      <c r="H200" s="42"/>
      <c r="I200" s="117" t="s">
        <v>549</v>
      </c>
      <c r="J200" s="115">
        <v>300663846</v>
      </c>
      <c r="K200" s="115" t="s">
        <v>503</v>
      </c>
      <c r="L200" s="115" t="s">
        <v>214</v>
      </c>
      <c r="M200" s="70">
        <v>39550</v>
      </c>
      <c r="N200" s="72">
        <v>44442</v>
      </c>
      <c r="O200" s="63">
        <v>44650</v>
      </c>
      <c r="P200" s="40"/>
      <c r="Q200" s="118"/>
      <c r="R200" s="118"/>
      <c r="S200" s="118"/>
      <c r="T200" s="118"/>
      <c r="U200" s="118"/>
      <c r="V200" s="118"/>
      <c r="W200" s="118"/>
      <c r="X200" s="118"/>
      <c r="Y200" s="118"/>
      <c r="Z200" s="118"/>
      <c r="AA200" s="118"/>
      <c r="AB200" s="118"/>
      <c r="AC200" s="118"/>
      <c r="AD200" s="118"/>
    </row>
    <row r="201" spans="1:30" ht="36" x14ac:dyDescent="0.35">
      <c r="A201" s="263"/>
      <c r="B201" s="166" t="s">
        <v>179</v>
      </c>
      <c r="C201" s="164" t="s">
        <v>120</v>
      </c>
      <c r="D201" s="167" t="s">
        <v>120</v>
      </c>
      <c r="E201" s="167" t="s">
        <v>457</v>
      </c>
      <c r="F201" s="170" t="s">
        <v>634</v>
      </c>
      <c r="G201" s="42"/>
      <c r="H201" s="42"/>
      <c r="I201" s="167" t="s">
        <v>549</v>
      </c>
      <c r="J201" s="175">
        <v>94166666.659999996</v>
      </c>
      <c r="K201" s="175"/>
      <c r="L201" s="175"/>
      <c r="M201" s="70"/>
      <c r="N201" s="72"/>
      <c r="O201" s="63"/>
      <c r="P201" s="40"/>
      <c r="Q201" s="127"/>
      <c r="R201" s="127"/>
      <c r="S201" s="127"/>
      <c r="T201" s="127"/>
      <c r="U201" s="127"/>
      <c r="V201" s="127"/>
      <c r="W201" s="127"/>
      <c r="X201" s="127"/>
      <c r="Y201" s="127"/>
      <c r="Z201" s="127"/>
      <c r="AA201" s="127"/>
      <c r="AB201" s="127"/>
      <c r="AC201" s="127"/>
      <c r="AD201" s="127"/>
    </row>
    <row r="202" spans="1:30" ht="36" x14ac:dyDescent="0.35">
      <c r="A202" s="263"/>
      <c r="B202" s="166" t="s">
        <v>179</v>
      </c>
      <c r="C202" s="164" t="s">
        <v>440</v>
      </c>
      <c r="D202" s="167" t="s">
        <v>26</v>
      </c>
      <c r="E202" s="167" t="s">
        <v>457</v>
      </c>
      <c r="F202" s="170" t="s">
        <v>634</v>
      </c>
      <c r="G202" s="42"/>
      <c r="H202" s="42"/>
      <c r="I202" s="167" t="s">
        <v>549</v>
      </c>
      <c r="J202" s="175">
        <v>47083333.329999998</v>
      </c>
      <c r="K202" s="175"/>
      <c r="L202" s="175"/>
      <c r="M202" s="70"/>
      <c r="N202" s="72"/>
      <c r="O202" s="63"/>
      <c r="P202" s="40"/>
      <c r="Q202" s="127"/>
      <c r="R202" s="127"/>
      <c r="S202" s="127"/>
      <c r="T202" s="127"/>
      <c r="U202" s="127"/>
      <c r="V202" s="127"/>
      <c r="W202" s="127"/>
      <c r="X202" s="127"/>
      <c r="Y202" s="127"/>
      <c r="Z202" s="127"/>
      <c r="AA202" s="127"/>
      <c r="AB202" s="127"/>
      <c r="AC202" s="127"/>
      <c r="AD202" s="127"/>
    </row>
    <row r="203" spans="1:30" ht="46.5" x14ac:dyDescent="0.35">
      <c r="A203" s="263"/>
      <c r="B203" s="37" t="s">
        <v>179</v>
      </c>
      <c r="C203" s="38" t="s">
        <v>440</v>
      </c>
      <c r="D203" s="25" t="s">
        <v>255</v>
      </c>
      <c r="E203" s="61" t="s">
        <v>457</v>
      </c>
      <c r="F203" s="170" t="s">
        <v>285</v>
      </c>
      <c r="G203" s="42"/>
      <c r="H203" s="42"/>
      <c r="I203" s="61" t="s">
        <v>550</v>
      </c>
      <c r="J203" s="26">
        <v>4000000</v>
      </c>
      <c r="K203" s="88" t="s">
        <v>256</v>
      </c>
      <c r="L203" s="99" t="s">
        <v>291</v>
      </c>
      <c r="M203" s="147" t="s">
        <v>215</v>
      </c>
      <c r="N203" s="72">
        <v>43351</v>
      </c>
      <c r="O203" s="112">
        <v>44811</v>
      </c>
      <c r="P203" s="40" t="s">
        <v>292</v>
      </c>
    </row>
    <row r="204" spans="1:30" ht="28" x14ac:dyDescent="0.35">
      <c r="A204" s="263"/>
      <c r="B204" s="37" t="s">
        <v>179</v>
      </c>
      <c r="C204" s="38" t="s">
        <v>440</v>
      </c>
      <c r="D204" s="25" t="s">
        <v>27</v>
      </c>
      <c r="E204" s="61" t="s">
        <v>457</v>
      </c>
      <c r="F204" s="170" t="s">
        <v>286</v>
      </c>
      <c r="G204" s="42"/>
      <c r="H204" s="42"/>
      <c r="I204" s="61" t="s">
        <v>549</v>
      </c>
      <c r="J204" s="26">
        <v>12500000</v>
      </c>
      <c r="K204" s="88"/>
      <c r="L204" s="99"/>
      <c r="M204" s="147"/>
      <c r="N204" s="72"/>
      <c r="O204" s="112"/>
      <c r="P204" s="40"/>
    </row>
    <row r="205" spans="1:30" ht="28" x14ac:dyDescent="0.35">
      <c r="A205" s="263"/>
      <c r="B205" s="37" t="s">
        <v>179</v>
      </c>
      <c r="C205" s="38" t="s">
        <v>440</v>
      </c>
      <c r="D205" s="25" t="s">
        <v>119</v>
      </c>
      <c r="E205" s="61" t="s">
        <v>457</v>
      </c>
      <c r="F205" s="170" t="s">
        <v>286</v>
      </c>
      <c r="G205" s="42"/>
      <c r="H205" s="42"/>
      <c r="I205" s="61" t="s">
        <v>549</v>
      </c>
      <c r="J205" s="26">
        <v>5250000</v>
      </c>
      <c r="K205" s="88"/>
      <c r="L205" s="99"/>
      <c r="M205" s="147"/>
      <c r="N205" s="72"/>
      <c r="O205" s="112"/>
      <c r="P205" s="40"/>
    </row>
    <row r="206" spans="1:30" ht="31" x14ac:dyDescent="0.35">
      <c r="A206" s="263"/>
      <c r="B206" s="37" t="s">
        <v>179</v>
      </c>
      <c r="C206" s="38" t="s">
        <v>440</v>
      </c>
      <c r="D206" s="25" t="s">
        <v>119</v>
      </c>
      <c r="E206" s="61" t="s">
        <v>457</v>
      </c>
      <c r="F206" s="170" t="s">
        <v>449</v>
      </c>
      <c r="G206" s="42"/>
      <c r="H206" s="42"/>
      <c r="I206" s="61" t="s">
        <v>427</v>
      </c>
      <c r="J206" s="26">
        <v>25000000</v>
      </c>
      <c r="K206" s="88" t="s">
        <v>533</v>
      </c>
      <c r="L206" s="99" t="s">
        <v>532</v>
      </c>
      <c r="M206" s="147" t="s">
        <v>218</v>
      </c>
      <c r="N206" s="72">
        <v>44548</v>
      </c>
      <c r="O206" s="63">
        <v>46008</v>
      </c>
      <c r="P206" s="40" t="s">
        <v>534</v>
      </c>
    </row>
    <row r="207" spans="1:30" ht="62" x14ac:dyDescent="0.35">
      <c r="A207" s="263"/>
      <c r="B207" s="37" t="s">
        <v>179</v>
      </c>
      <c r="C207" s="38" t="s">
        <v>440</v>
      </c>
      <c r="D207" s="25" t="s">
        <v>28</v>
      </c>
      <c r="E207" s="61" t="s">
        <v>457</v>
      </c>
      <c r="F207" s="170" t="s">
        <v>514</v>
      </c>
      <c r="G207" s="42"/>
      <c r="H207" s="42"/>
      <c r="I207" s="61" t="s">
        <v>549</v>
      </c>
      <c r="J207" s="175"/>
      <c r="K207" s="88" t="s">
        <v>372</v>
      </c>
      <c r="L207" s="99" t="s">
        <v>373</v>
      </c>
      <c r="M207" s="70">
        <v>2927</v>
      </c>
      <c r="N207" s="72">
        <v>43150</v>
      </c>
      <c r="O207" s="63">
        <v>44610</v>
      </c>
      <c r="P207" s="40"/>
    </row>
    <row r="208" spans="1:30" ht="37.5" customHeight="1" x14ac:dyDescent="0.35">
      <c r="A208" s="263"/>
      <c r="B208" s="59" t="s">
        <v>179</v>
      </c>
      <c r="C208" s="38" t="s">
        <v>440</v>
      </c>
      <c r="D208" s="61" t="s">
        <v>28</v>
      </c>
      <c r="E208" s="61" t="s">
        <v>457</v>
      </c>
      <c r="F208" s="170" t="s">
        <v>531</v>
      </c>
      <c r="G208" s="42"/>
      <c r="H208" s="42"/>
      <c r="I208" s="61" t="s">
        <v>427</v>
      </c>
      <c r="J208" s="62">
        <v>4000000</v>
      </c>
      <c r="K208" s="88" t="s">
        <v>451</v>
      </c>
      <c r="L208" s="99" t="s">
        <v>452</v>
      </c>
      <c r="M208" s="71">
        <v>6348</v>
      </c>
      <c r="N208" s="72">
        <v>43831</v>
      </c>
      <c r="O208" s="63">
        <v>45290</v>
      </c>
      <c r="P208" s="40"/>
    </row>
    <row r="209" spans="1:30" ht="46.5" customHeight="1" x14ac:dyDescent="0.35">
      <c r="A209" s="263"/>
      <c r="B209" s="37" t="s">
        <v>179</v>
      </c>
      <c r="C209" s="38" t="s">
        <v>440</v>
      </c>
      <c r="D209" s="25" t="s">
        <v>28</v>
      </c>
      <c r="E209" s="61" t="s">
        <v>457</v>
      </c>
      <c r="F209" s="170" t="s">
        <v>626</v>
      </c>
      <c r="G209" s="42"/>
      <c r="H209" s="42"/>
      <c r="I209" s="117" t="s">
        <v>547</v>
      </c>
      <c r="J209" s="262">
        <v>144800000</v>
      </c>
      <c r="K209" s="182" t="s">
        <v>530</v>
      </c>
      <c r="L209" s="182" t="s">
        <v>529</v>
      </c>
      <c r="M209" s="203">
        <v>326194.86300000001</v>
      </c>
      <c r="N209" s="205">
        <v>44562</v>
      </c>
      <c r="O209" s="207">
        <v>44926</v>
      </c>
      <c r="P209" s="40"/>
    </row>
    <row r="210" spans="1:30" ht="28" x14ac:dyDescent="0.35">
      <c r="A210" s="263"/>
      <c r="B210" s="37" t="s">
        <v>179</v>
      </c>
      <c r="C210" s="38" t="s">
        <v>440</v>
      </c>
      <c r="D210" s="25" t="s">
        <v>28</v>
      </c>
      <c r="E210" s="61" t="s">
        <v>457</v>
      </c>
      <c r="F210" s="170" t="s">
        <v>628</v>
      </c>
      <c r="G210" s="42"/>
      <c r="H210" s="42"/>
      <c r="I210" s="117" t="s">
        <v>547</v>
      </c>
      <c r="J210" s="68">
        <v>48000000</v>
      </c>
      <c r="K210" s="183"/>
      <c r="L210" s="183"/>
      <c r="M210" s="204"/>
      <c r="N210" s="206"/>
      <c r="O210" s="208"/>
      <c r="P210" s="40"/>
    </row>
    <row r="211" spans="1:30" ht="31.5" customHeight="1" x14ac:dyDescent="0.35">
      <c r="A211" s="263"/>
      <c r="B211" s="133" t="s">
        <v>179</v>
      </c>
      <c r="C211" s="132" t="s">
        <v>440</v>
      </c>
      <c r="D211" s="134" t="s">
        <v>28</v>
      </c>
      <c r="E211" s="134" t="s">
        <v>457</v>
      </c>
      <c r="F211" s="170" t="s">
        <v>536</v>
      </c>
      <c r="G211" s="42"/>
      <c r="H211" s="42"/>
      <c r="I211" s="134" t="s">
        <v>427</v>
      </c>
      <c r="J211" s="131">
        <v>0</v>
      </c>
      <c r="K211" s="131" t="s">
        <v>537</v>
      </c>
      <c r="L211" s="131" t="s">
        <v>472</v>
      </c>
      <c r="M211" s="74">
        <v>1695</v>
      </c>
      <c r="N211" s="72">
        <v>44517</v>
      </c>
      <c r="O211" s="63">
        <v>45612</v>
      </c>
      <c r="P211" s="40" t="s">
        <v>538</v>
      </c>
      <c r="Q211" s="127"/>
      <c r="R211" s="127"/>
      <c r="S211" s="127"/>
      <c r="T211" s="127"/>
      <c r="U211" s="127"/>
      <c r="V211" s="127"/>
      <c r="W211" s="127"/>
      <c r="X211" s="127"/>
      <c r="Y211" s="127"/>
      <c r="Z211" s="127"/>
      <c r="AA211" s="127"/>
      <c r="AB211" s="127"/>
      <c r="AC211" s="127"/>
      <c r="AD211" s="127"/>
    </row>
    <row r="212" spans="1:30" ht="31" x14ac:dyDescent="0.35">
      <c r="A212" s="263"/>
      <c r="B212" s="37" t="s">
        <v>179</v>
      </c>
      <c r="C212" s="38" t="s">
        <v>440</v>
      </c>
      <c r="D212" s="25" t="s">
        <v>28</v>
      </c>
      <c r="E212" s="61" t="s">
        <v>457</v>
      </c>
      <c r="F212" s="170" t="s">
        <v>287</v>
      </c>
      <c r="G212" s="42"/>
      <c r="H212" s="42"/>
      <c r="I212" s="61" t="s">
        <v>563</v>
      </c>
      <c r="J212" s="26">
        <v>4000000</v>
      </c>
      <c r="K212" s="88" t="s">
        <v>419</v>
      </c>
      <c r="L212" s="99" t="s">
        <v>420</v>
      </c>
      <c r="M212" s="147">
        <v>3390000</v>
      </c>
      <c r="N212" s="72">
        <v>43390</v>
      </c>
      <c r="O212" s="112">
        <v>44850</v>
      </c>
      <c r="P212" s="40" t="s">
        <v>227</v>
      </c>
    </row>
    <row r="213" spans="1:30" ht="46.5" x14ac:dyDescent="0.35">
      <c r="A213" s="263"/>
      <c r="B213" s="37" t="s">
        <v>179</v>
      </c>
      <c r="C213" s="38" t="s">
        <v>440</v>
      </c>
      <c r="D213" s="25" t="s">
        <v>28</v>
      </c>
      <c r="E213" s="61" t="s">
        <v>457</v>
      </c>
      <c r="F213" s="170" t="s">
        <v>635</v>
      </c>
      <c r="G213" s="42"/>
      <c r="H213" s="42"/>
      <c r="I213" s="61" t="s">
        <v>427</v>
      </c>
      <c r="J213" s="26">
        <v>7500000</v>
      </c>
      <c r="K213" s="88" t="s">
        <v>417</v>
      </c>
      <c r="L213" s="99" t="s">
        <v>418</v>
      </c>
      <c r="M213" s="74">
        <v>5870.35</v>
      </c>
      <c r="N213" s="72">
        <v>44121</v>
      </c>
      <c r="O213" s="63">
        <v>45581</v>
      </c>
      <c r="P213" s="40"/>
    </row>
    <row r="214" spans="1:30" ht="28" x14ac:dyDescent="0.35">
      <c r="A214" s="263"/>
      <c r="B214" s="37" t="s">
        <v>179</v>
      </c>
      <c r="C214" s="38" t="s">
        <v>440</v>
      </c>
      <c r="D214" s="25" t="s">
        <v>355</v>
      </c>
      <c r="E214" s="61" t="s">
        <v>457</v>
      </c>
      <c r="F214" s="170" t="s">
        <v>356</v>
      </c>
      <c r="G214" s="42"/>
      <c r="H214" s="42"/>
      <c r="I214" s="61" t="s">
        <v>549</v>
      </c>
      <c r="J214" s="26">
        <v>7000000</v>
      </c>
      <c r="K214" s="88"/>
      <c r="L214" s="99"/>
      <c r="M214" s="147"/>
      <c r="N214" s="72"/>
      <c r="O214" s="63"/>
      <c r="P214" s="40"/>
    </row>
    <row r="215" spans="1:30" ht="28" x14ac:dyDescent="0.35">
      <c r="A215" s="263"/>
      <c r="B215" s="37" t="s">
        <v>179</v>
      </c>
      <c r="C215" s="38" t="s">
        <v>440</v>
      </c>
      <c r="D215" s="25" t="s">
        <v>31</v>
      </c>
      <c r="E215" s="61" t="s">
        <v>457</v>
      </c>
      <c r="F215" s="170" t="s">
        <v>356</v>
      </c>
      <c r="G215" s="42"/>
      <c r="H215" s="42"/>
      <c r="I215" s="61" t="s">
        <v>549</v>
      </c>
      <c r="J215" s="26"/>
      <c r="K215" s="88"/>
      <c r="L215" s="99"/>
      <c r="M215" s="147"/>
      <c r="N215" s="72"/>
      <c r="O215" s="63"/>
      <c r="P215" s="40"/>
    </row>
    <row r="216" spans="1:30" ht="31" x14ac:dyDescent="0.35">
      <c r="A216" s="263"/>
      <c r="B216" s="37" t="s">
        <v>179</v>
      </c>
      <c r="C216" s="38" t="s">
        <v>440</v>
      </c>
      <c r="D216" s="25" t="s">
        <v>30</v>
      </c>
      <c r="E216" s="61" t="s">
        <v>457</v>
      </c>
      <c r="F216" s="170" t="s">
        <v>288</v>
      </c>
      <c r="G216" s="42"/>
      <c r="H216" s="42"/>
      <c r="I216" s="61" t="s">
        <v>556</v>
      </c>
      <c r="J216" s="26">
        <v>20000000</v>
      </c>
      <c r="K216" s="88" t="s">
        <v>306</v>
      </c>
      <c r="L216" s="99" t="s">
        <v>194</v>
      </c>
      <c r="M216" s="70">
        <v>29500</v>
      </c>
      <c r="N216" s="72">
        <v>43509</v>
      </c>
      <c r="O216" s="63">
        <v>44969</v>
      </c>
      <c r="P216" s="40" t="s">
        <v>227</v>
      </c>
    </row>
    <row r="217" spans="1:30" ht="31" x14ac:dyDescent="0.35">
      <c r="A217" s="263"/>
      <c r="B217" s="145" t="s">
        <v>179</v>
      </c>
      <c r="C217" s="146" t="s">
        <v>440</v>
      </c>
      <c r="D217" s="152" t="s">
        <v>30</v>
      </c>
      <c r="E217" s="152" t="s">
        <v>457</v>
      </c>
      <c r="F217" s="168" t="s">
        <v>428</v>
      </c>
      <c r="G217" s="152"/>
      <c r="H217" s="152"/>
      <c r="I217" s="140" t="s">
        <v>556</v>
      </c>
      <c r="J217" s="143">
        <v>6000000</v>
      </c>
      <c r="K217" s="152" t="s">
        <v>489</v>
      </c>
      <c r="L217" s="152" t="s">
        <v>490</v>
      </c>
      <c r="M217" s="147">
        <v>5152800</v>
      </c>
      <c r="N217" s="41">
        <v>44378</v>
      </c>
      <c r="O217" s="41">
        <v>45838</v>
      </c>
      <c r="P217" s="40"/>
      <c r="Q217" s="127"/>
      <c r="R217" s="127"/>
      <c r="S217" s="127"/>
      <c r="T217" s="127"/>
      <c r="U217" s="127"/>
      <c r="V217" s="127"/>
      <c r="W217" s="127"/>
      <c r="X217" s="127"/>
      <c r="Y217" s="127"/>
      <c r="Z217" s="127"/>
      <c r="AA217" s="127"/>
      <c r="AB217" s="127"/>
      <c r="AC217" s="127"/>
      <c r="AD217" s="127"/>
    </row>
    <row r="218" spans="1:30" ht="36" x14ac:dyDescent="0.35">
      <c r="A218" s="263"/>
      <c r="B218" s="166" t="s">
        <v>179</v>
      </c>
      <c r="C218" s="164" t="s">
        <v>440</v>
      </c>
      <c r="D218" s="167" t="s">
        <v>30</v>
      </c>
      <c r="E218" s="167" t="s">
        <v>457</v>
      </c>
      <c r="F218" s="168" t="s">
        <v>646</v>
      </c>
      <c r="G218" s="167"/>
      <c r="H218" s="167"/>
      <c r="I218" s="157" t="s">
        <v>549</v>
      </c>
      <c r="J218" s="163">
        <v>3000000</v>
      </c>
      <c r="K218" s="167"/>
      <c r="L218" s="167"/>
      <c r="M218" s="175"/>
      <c r="N218" s="41"/>
      <c r="O218" s="41"/>
      <c r="P218" s="40"/>
      <c r="Q218" s="127"/>
      <c r="R218" s="127"/>
      <c r="S218" s="127"/>
      <c r="T218" s="127"/>
      <c r="U218" s="127"/>
      <c r="V218" s="127"/>
      <c r="W218" s="127"/>
      <c r="X218" s="127"/>
      <c r="Y218" s="127"/>
      <c r="Z218" s="127"/>
      <c r="AA218" s="127"/>
      <c r="AB218" s="127"/>
      <c r="AC218" s="127"/>
      <c r="AD218" s="127"/>
    </row>
    <row r="219" spans="1:30" ht="31" x14ac:dyDescent="0.35">
      <c r="A219" s="263"/>
      <c r="B219" s="145" t="s">
        <v>179</v>
      </c>
      <c r="C219" s="146" t="s">
        <v>440</v>
      </c>
      <c r="D219" s="152" t="s">
        <v>0</v>
      </c>
      <c r="E219" s="152" t="s">
        <v>457</v>
      </c>
      <c r="F219" s="170" t="s">
        <v>336</v>
      </c>
      <c r="G219" s="152"/>
      <c r="H219" s="152"/>
      <c r="I219" s="152" t="s">
        <v>549</v>
      </c>
      <c r="J219" s="147">
        <v>27500000</v>
      </c>
      <c r="K219" s="152" t="s">
        <v>313</v>
      </c>
      <c r="L219" s="152" t="s">
        <v>314</v>
      </c>
      <c r="M219" s="147">
        <v>5500000</v>
      </c>
      <c r="N219" s="66">
        <v>43586</v>
      </c>
      <c r="O219" s="67">
        <v>44681</v>
      </c>
      <c r="P219" s="152"/>
      <c r="Q219" s="127"/>
      <c r="R219" s="127"/>
      <c r="S219" s="127"/>
      <c r="T219" s="127"/>
      <c r="U219" s="127"/>
      <c r="V219" s="127"/>
      <c r="W219" s="127"/>
      <c r="X219" s="127"/>
      <c r="Y219" s="127"/>
      <c r="Z219" s="127"/>
      <c r="AA219" s="127"/>
      <c r="AB219" s="127"/>
      <c r="AC219" s="127"/>
      <c r="AD219" s="127"/>
    </row>
    <row r="220" spans="1:30" ht="77.5" x14ac:dyDescent="0.35">
      <c r="A220" s="263"/>
      <c r="B220" s="37" t="s">
        <v>179</v>
      </c>
      <c r="C220" s="38" t="s">
        <v>440</v>
      </c>
      <c r="D220" s="25" t="s">
        <v>1</v>
      </c>
      <c r="E220" s="61" t="s">
        <v>457</v>
      </c>
      <c r="F220" s="170" t="s">
        <v>289</v>
      </c>
      <c r="G220" s="42"/>
      <c r="H220" s="42"/>
      <c r="I220" s="61" t="s">
        <v>427</v>
      </c>
      <c r="J220" s="26">
        <v>4000000</v>
      </c>
      <c r="K220" s="88" t="s">
        <v>453</v>
      </c>
      <c r="L220" s="99" t="s">
        <v>454</v>
      </c>
      <c r="M220" s="71">
        <v>2260</v>
      </c>
      <c r="N220" s="72">
        <v>44176</v>
      </c>
      <c r="O220" s="63">
        <v>45636</v>
      </c>
      <c r="P220" s="40" t="s">
        <v>625</v>
      </c>
    </row>
    <row r="222" spans="1:30" x14ac:dyDescent="0.35">
      <c r="A222" s="231" t="s">
        <v>441</v>
      </c>
      <c r="B222" s="231"/>
      <c r="C222" s="231"/>
      <c r="D222" s="231"/>
      <c r="E222" s="231"/>
      <c r="F222" s="231"/>
      <c r="G222" s="231"/>
      <c r="H222" s="231"/>
      <c r="I222" s="231"/>
      <c r="J222" s="232"/>
      <c r="K222" s="93"/>
      <c r="L222" s="101"/>
    </row>
    <row r="223" spans="1:30" ht="46.5" x14ac:dyDescent="0.35">
      <c r="A223" s="233" t="s">
        <v>216</v>
      </c>
      <c r="B223" s="234"/>
      <c r="C223" s="234"/>
      <c r="D223" s="235"/>
      <c r="E223" s="79" t="s">
        <v>457</v>
      </c>
      <c r="F223" s="139" t="s">
        <v>209</v>
      </c>
      <c r="G223" s="12"/>
      <c r="H223" s="12"/>
      <c r="I223" s="18"/>
      <c r="J223" s="10"/>
      <c r="K223" s="94" t="s">
        <v>415</v>
      </c>
      <c r="L223" s="97" t="s">
        <v>416</v>
      </c>
      <c r="M223" s="155" t="s">
        <v>442</v>
      </c>
      <c r="N223" s="11">
        <v>44125</v>
      </c>
      <c r="O223" s="113">
        <v>45585</v>
      </c>
      <c r="P223" s="3" t="s">
        <v>227</v>
      </c>
    </row>
    <row r="224" spans="1:30" ht="31" x14ac:dyDescent="0.35">
      <c r="A224" s="233" t="s">
        <v>216</v>
      </c>
      <c r="B224" s="234"/>
      <c r="C224" s="234"/>
      <c r="D224" s="235"/>
      <c r="E224" s="19" t="s">
        <v>457</v>
      </c>
      <c r="F224" s="174" t="s">
        <v>210</v>
      </c>
      <c r="G224" s="12"/>
      <c r="H224" s="12"/>
      <c r="I224" s="18"/>
      <c r="J224" s="10"/>
      <c r="K224" s="94" t="s">
        <v>455</v>
      </c>
      <c r="L224" s="97" t="s">
        <v>211</v>
      </c>
      <c r="M224" s="155" t="s">
        <v>442</v>
      </c>
      <c r="N224" s="11">
        <v>44197</v>
      </c>
      <c r="O224" s="113">
        <v>46021</v>
      </c>
      <c r="P224" s="3" t="s">
        <v>227</v>
      </c>
    </row>
    <row r="225" spans="1:17" ht="31" x14ac:dyDescent="0.35">
      <c r="A225" s="233" t="s">
        <v>216</v>
      </c>
      <c r="B225" s="234"/>
      <c r="C225" s="234"/>
      <c r="D225" s="235"/>
      <c r="E225" s="19" t="s">
        <v>457</v>
      </c>
      <c r="F225" s="174" t="s">
        <v>224</v>
      </c>
      <c r="G225" s="12"/>
      <c r="H225" s="12"/>
      <c r="I225" s="18"/>
      <c r="J225" s="20"/>
      <c r="K225" s="95" t="s">
        <v>228</v>
      </c>
      <c r="L225" s="102" t="s">
        <v>229</v>
      </c>
      <c r="M225" s="10">
        <v>0</v>
      </c>
      <c r="N225" s="11">
        <v>43160</v>
      </c>
      <c r="O225" s="113">
        <v>44621</v>
      </c>
      <c r="P225" s="3" t="s">
        <v>227</v>
      </c>
    </row>
    <row r="226" spans="1:17" x14ac:dyDescent="0.35">
      <c r="A226" s="258" t="s">
        <v>216</v>
      </c>
      <c r="B226" s="258"/>
      <c r="C226" s="258"/>
      <c r="D226" s="258"/>
      <c r="E226" s="18" t="s">
        <v>457</v>
      </c>
      <c r="F226" s="174" t="s">
        <v>235</v>
      </c>
      <c r="G226" s="12"/>
      <c r="H226" s="12"/>
      <c r="I226" s="18"/>
      <c r="J226" s="10"/>
      <c r="K226" s="94" t="s">
        <v>237</v>
      </c>
      <c r="L226" s="97" t="s">
        <v>236</v>
      </c>
      <c r="M226" s="10">
        <v>0</v>
      </c>
      <c r="N226" s="11">
        <v>43220</v>
      </c>
      <c r="O226" s="113">
        <v>44680</v>
      </c>
      <c r="P226" s="3" t="s">
        <v>227</v>
      </c>
    </row>
    <row r="227" spans="1:17" ht="36" x14ac:dyDescent="0.35">
      <c r="A227" s="233" t="s">
        <v>216</v>
      </c>
      <c r="B227" s="234"/>
      <c r="C227" s="234"/>
      <c r="D227" s="235"/>
      <c r="E227" s="19" t="s">
        <v>457</v>
      </c>
      <c r="F227" s="174" t="s">
        <v>249</v>
      </c>
      <c r="G227" s="12"/>
      <c r="H227" s="12"/>
      <c r="I227" s="18"/>
      <c r="J227" s="10"/>
      <c r="K227" s="94" t="s">
        <v>250</v>
      </c>
      <c r="L227" s="97" t="s">
        <v>251</v>
      </c>
      <c r="M227" s="10">
        <v>0</v>
      </c>
      <c r="N227" s="11">
        <v>43335</v>
      </c>
      <c r="O227" s="113">
        <v>44795</v>
      </c>
      <c r="P227" s="3" t="s">
        <v>227</v>
      </c>
    </row>
    <row r="228" spans="1:17" ht="46.5" x14ac:dyDescent="0.35">
      <c r="A228" s="258" t="s">
        <v>216</v>
      </c>
      <c r="B228" s="258"/>
      <c r="C228" s="258"/>
      <c r="D228" s="258"/>
      <c r="E228" s="18" t="s">
        <v>457</v>
      </c>
      <c r="F228" s="174" t="s">
        <v>258</v>
      </c>
      <c r="G228" s="12"/>
      <c r="H228" s="12"/>
      <c r="I228" s="18"/>
      <c r="J228" s="10"/>
      <c r="K228" s="94" t="s">
        <v>259</v>
      </c>
      <c r="L228" s="97" t="s">
        <v>211</v>
      </c>
      <c r="M228" s="155" t="s">
        <v>442</v>
      </c>
      <c r="N228" s="11">
        <v>43473</v>
      </c>
      <c r="O228" s="113">
        <v>44933</v>
      </c>
      <c r="P228" s="3" t="s">
        <v>227</v>
      </c>
    </row>
    <row r="229" spans="1:17" ht="46.5" x14ac:dyDescent="0.35">
      <c r="A229" s="271" t="s">
        <v>407</v>
      </c>
      <c r="B229" s="222" t="s">
        <v>443</v>
      </c>
      <c r="C229" s="223"/>
      <c r="D229" s="224"/>
      <c r="E229" s="75" t="s">
        <v>457</v>
      </c>
      <c r="F229" s="239" t="s">
        <v>366</v>
      </c>
      <c r="G229" s="12"/>
      <c r="H229" s="12"/>
      <c r="I229" s="18"/>
      <c r="J229" s="10"/>
      <c r="K229" s="94" t="s">
        <v>367</v>
      </c>
      <c r="L229" s="97" t="s">
        <v>368</v>
      </c>
      <c r="M229" s="180">
        <v>13919.6</v>
      </c>
      <c r="N229" s="21">
        <v>43902</v>
      </c>
      <c r="O229" s="113">
        <v>45362</v>
      </c>
    </row>
    <row r="230" spans="1:17" ht="46.5" x14ac:dyDescent="0.35">
      <c r="A230" s="271"/>
      <c r="B230" s="225"/>
      <c r="C230" s="226"/>
      <c r="D230" s="227"/>
      <c r="E230" s="76" t="s">
        <v>457</v>
      </c>
      <c r="F230" s="239"/>
      <c r="G230" s="12"/>
      <c r="H230" s="12"/>
      <c r="I230" s="18"/>
      <c r="J230" s="10"/>
      <c r="K230" s="94" t="s">
        <v>410</v>
      </c>
      <c r="L230" s="97" t="s">
        <v>368</v>
      </c>
      <c r="M230" s="180">
        <v>1769.88</v>
      </c>
      <c r="N230" s="21">
        <v>44096</v>
      </c>
      <c r="O230" s="113">
        <v>45362</v>
      </c>
      <c r="P230" s="3" t="s">
        <v>411</v>
      </c>
    </row>
    <row r="231" spans="1:17" ht="46.5" x14ac:dyDescent="0.35">
      <c r="A231" s="271"/>
      <c r="B231" s="225"/>
      <c r="C231" s="226"/>
      <c r="D231" s="227"/>
      <c r="E231" s="76" t="s">
        <v>457</v>
      </c>
      <c r="F231" s="239"/>
      <c r="G231" s="12"/>
      <c r="H231" s="12"/>
      <c r="I231" s="18"/>
      <c r="J231" s="10"/>
      <c r="K231" s="94" t="s">
        <v>410</v>
      </c>
      <c r="L231" s="97" t="s">
        <v>368</v>
      </c>
      <c r="M231" s="180">
        <v>1769.88</v>
      </c>
      <c r="N231" s="21">
        <v>44159</v>
      </c>
      <c r="O231" s="113">
        <v>45362</v>
      </c>
      <c r="P231" s="3" t="s">
        <v>424</v>
      </c>
    </row>
    <row r="232" spans="1:17" ht="46.5" x14ac:dyDescent="0.35">
      <c r="A232" s="271"/>
      <c r="B232" s="228"/>
      <c r="C232" s="229"/>
      <c r="D232" s="230"/>
      <c r="E232" s="77" t="s">
        <v>457</v>
      </c>
      <c r="F232" s="239"/>
      <c r="G232" s="12"/>
      <c r="H232" s="12"/>
      <c r="I232" s="18"/>
      <c r="J232" s="10"/>
      <c r="K232" s="94" t="s">
        <v>374</v>
      </c>
      <c r="L232" s="97" t="s">
        <v>375</v>
      </c>
      <c r="N232" s="11">
        <v>43896</v>
      </c>
      <c r="O232" s="113">
        <v>45356</v>
      </c>
    </row>
    <row r="233" spans="1:17" ht="46.5" x14ac:dyDescent="0.35">
      <c r="A233" s="271"/>
      <c r="B233" s="219" t="s">
        <v>444</v>
      </c>
      <c r="C233" s="220"/>
      <c r="D233" s="221"/>
      <c r="E233" s="78" t="s">
        <v>457</v>
      </c>
      <c r="F233" s="174" t="s">
        <v>397</v>
      </c>
      <c r="G233" s="12"/>
      <c r="H233" s="12"/>
      <c r="I233" s="18"/>
      <c r="J233" s="10"/>
      <c r="K233" s="95" t="s">
        <v>395</v>
      </c>
      <c r="L233" s="102" t="s">
        <v>396</v>
      </c>
      <c r="M233" s="180">
        <v>361.6</v>
      </c>
      <c r="N233" s="11">
        <v>44007</v>
      </c>
      <c r="O233" s="113">
        <v>45832</v>
      </c>
    </row>
    <row r="234" spans="1:17" ht="46.5" x14ac:dyDescent="0.35">
      <c r="A234" s="272" t="s">
        <v>407</v>
      </c>
      <c r="B234" s="219" t="s">
        <v>445</v>
      </c>
      <c r="C234" s="220"/>
      <c r="D234" s="221"/>
      <c r="E234" s="78" t="s">
        <v>457</v>
      </c>
      <c r="F234" s="174" t="s">
        <v>406</v>
      </c>
      <c r="G234" s="12"/>
      <c r="H234" s="12"/>
      <c r="I234" s="18"/>
      <c r="J234" s="10"/>
      <c r="K234" s="94" t="s">
        <v>405</v>
      </c>
      <c r="L234" s="97" t="s">
        <v>368</v>
      </c>
      <c r="M234" s="10">
        <v>2946317</v>
      </c>
      <c r="N234" s="11">
        <v>44050</v>
      </c>
      <c r="O234" s="113">
        <v>45510</v>
      </c>
      <c r="P234" s="3" t="s">
        <v>408</v>
      </c>
    </row>
    <row r="235" spans="1:17" x14ac:dyDescent="0.35">
      <c r="F235" s="256"/>
      <c r="G235" s="256"/>
      <c r="H235" s="256"/>
      <c r="I235" s="256"/>
      <c r="K235" s="90"/>
      <c r="L235" s="5"/>
      <c r="M235" s="5"/>
      <c r="N235" s="81"/>
      <c r="O235" s="5"/>
      <c r="P235" s="81"/>
      <c r="Q235" s="84"/>
    </row>
    <row r="236" spans="1:17" ht="21.5" customHeight="1" x14ac:dyDescent="0.35">
      <c r="A236" s="218" t="s">
        <v>459</v>
      </c>
      <c r="B236" s="218"/>
      <c r="C236" s="218"/>
      <c r="F236" s="257"/>
      <c r="G236" s="257"/>
      <c r="H236" s="257"/>
      <c r="I236" s="257"/>
      <c r="K236" s="90"/>
      <c r="L236" s="5"/>
      <c r="M236" s="5"/>
      <c r="N236" s="81"/>
      <c r="O236" s="5"/>
      <c r="P236" s="81"/>
      <c r="Q236" s="84"/>
    </row>
    <row r="237" spans="1:17" x14ac:dyDescent="0.35">
      <c r="A237" s="218" t="s">
        <v>460</v>
      </c>
      <c r="B237" s="218"/>
      <c r="C237" s="218"/>
      <c r="K237" s="90"/>
      <c r="L237" s="5"/>
      <c r="M237" s="5"/>
      <c r="N237" s="81"/>
      <c r="O237" s="5"/>
      <c r="P237" s="81"/>
      <c r="Q237" s="84"/>
    </row>
    <row r="238" spans="1:17" ht="31" customHeight="1" x14ac:dyDescent="0.35">
      <c r="A238" s="218" t="s">
        <v>461</v>
      </c>
      <c r="B238" s="218"/>
      <c r="C238" s="218"/>
      <c r="K238" s="90"/>
      <c r="L238" s="5"/>
      <c r="M238" s="5"/>
      <c r="N238" s="81"/>
      <c r="O238" s="5"/>
      <c r="P238" s="81"/>
      <c r="Q238" s="84"/>
    </row>
    <row r="239" spans="1:17" x14ac:dyDescent="0.35">
      <c r="A239" s="80"/>
      <c r="B239" s="82"/>
      <c r="C239" s="83"/>
      <c r="K239" s="90"/>
      <c r="L239" s="5"/>
      <c r="M239" s="5"/>
      <c r="N239" s="81"/>
      <c r="O239" s="5"/>
      <c r="P239" s="81"/>
      <c r="Q239" s="84"/>
    </row>
    <row r="240" spans="1:17" x14ac:dyDescent="0.35">
      <c r="K240" s="90"/>
      <c r="L240" s="5"/>
      <c r="M240" s="5"/>
      <c r="N240" s="81"/>
      <c r="O240" s="5"/>
      <c r="P240" s="81"/>
      <c r="Q240" s="84"/>
    </row>
    <row r="241" spans="11:17" x14ac:dyDescent="0.35">
      <c r="K241" s="90"/>
      <c r="L241" s="5"/>
      <c r="M241" s="5"/>
      <c r="N241" s="81"/>
      <c r="O241" s="5"/>
      <c r="P241" s="81"/>
      <c r="Q241" s="84"/>
    </row>
    <row r="242" spans="11:17" x14ac:dyDescent="0.35">
      <c r="K242" s="90"/>
      <c r="L242" s="5"/>
      <c r="M242" s="5"/>
      <c r="N242" s="81"/>
      <c r="O242" s="5"/>
      <c r="P242" s="81"/>
      <c r="Q242" s="84"/>
    </row>
    <row r="243" spans="11:17" x14ac:dyDescent="0.35">
      <c r="K243" s="90"/>
      <c r="L243" s="5"/>
      <c r="M243" s="5"/>
      <c r="N243" s="81"/>
      <c r="O243" s="5"/>
      <c r="P243" s="81"/>
      <c r="Q243" s="84"/>
    </row>
    <row r="244" spans="11:17" x14ac:dyDescent="0.35">
      <c r="K244" s="90"/>
      <c r="L244" s="5"/>
      <c r="M244" s="5"/>
      <c r="N244" s="81"/>
      <c r="O244" s="5"/>
      <c r="P244" s="81"/>
      <c r="Q244" s="84"/>
    </row>
    <row r="245" spans="11:17" x14ac:dyDescent="0.35">
      <c r="K245" s="90"/>
      <c r="L245" s="5"/>
      <c r="M245" s="5"/>
      <c r="N245" s="81"/>
      <c r="O245" s="5"/>
      <c r="P245" s="81"/>
      <c r="Q245" s="84"/>
    </row>
    <row r="246" spans="11:17" x14ac:dyDescent="0.35">
      <c r="K246" s="90"/>
      <c r="L246" s="5"/>
      <c r="M246" s="5"/>
      <c r="N246" s="81"/>
      <c r="O246" s="5"/>
      <c r="P246" s="81"/>
      <c r="Q246" s="84"/>
    </row>
    <row r="247" spans="11:17" x14ac:dyDescent="0.35">
      <c r="K247" s="90"/>
      <c r="L247" s="5"/>
      <c r="M247" s="5"/>
      <c r="N247" s="81"/>
      <c r="O247" s="5"/>
      <c r="P247" s="81"/>
      <c r="Q247" s="84"/>
    </row>
    <row r="248" spans="11:17" x14ac:dyDescent="0.35">
      <c r="K248" s="90"/>
      <c r="L248" s="5"/>
      <c r="M248" s="5"/>
      <c r="N248" s="81"/>
      <c r="O248" s="5"/>
      <c r="P248" s="81"/>
      <c r="Q248" s="84"/>
    </row>
    <row r="249" spans="11:17" x14ac:dyDescent="0.35">
      <c r="K249" s="90"/>
      <c r="L249" s="5"/>
      <c r="M249" s="5"/>
      <c r="N249" s="81"/>
      <c r="O249" s="5"/>
      <c r="P249" s="81"/>
      <c r="Q249" s="84"/>
    </row>
    <row r="250" spans="11:17" x14ac:dyDescent="0.35">
      <c r="K250" s="90"/>
      <c r="L250" s="5"/>
      <c r="M250" s="5"/>
      <c r="N250" s="81"/>
      <c r="O250" s="5"/>
      <c r="P250" s="81"/>
      <c r="Q250" s="84"/>
    </row>
    <row r="251" spans="11:17" x14ac:dyDescent="0.35">
      <c r="K251" s="90"/>
      <c r="L251" s="5"/>
      <c r="M251" s="5"/>
      <c r="N251" s="81"/>
      <c r="O251" s="5"/>
      <c r="P251" s="81"/>
      <c r="Q251" s="84"/>
    </row>
    <row r="252" spans="11:17" x14ac:dyDescent="0.35">
      <c r="K252" s="90"/>
      <c r="L252" s="5"/>
      <c r="M252" s="5"/>
      <c r="N252" s="81"/>
      <c r="O252" s="5"/>
      <c r="P252" s="81"/>
      <c r="Q252" s="84"/>
    </row>
    <row r="253" spans="11:17" x14ac:dyDescent="0.35">
      <c r="K253" s="90"/>
      <c r="L253" s="5"/>
      <c r="M253" s="5"/>
      <c r="N253" s="81"/>
      <c r="O253" s="5"/>
      <c r="P253" s="81"/>
      <c r="Q253" s="84"/>
    </row>
    <row r="254" spans="11:17" x14ac:dyDescent="0.35">
      <c r="K254" s="90"/>
      <c r="L254" s="5"/>
      <c r="M254" s="5"/>
      <c r="N254" s="81"/>
      <c r="O254" s="5"/>
      <c r="P254" s="81"/>
      <c r="Q254" s="84"/>
    </row>
    <row r="255" spans="11:17" x14ac:dyDescent="0.35">
      <c r="K255" s="90"/>
      <c r="L255" s="5"/>
      <c r="M255" s="5"/>
      <c r="N255" s="81"/>
      <c r="O255" s="5"/>
      <c r="P255" s="81"/>
      <c r="Q255" s="84"/>
    </row>
    <row r="256" spans="11:17" x14ac:dyDescent="0.35">
      <c r="K256" s="90"/>
      <c r="L256" s="5"/>
      <c r="M256" s="5"/>
      <c r="N256" s="81"/>
      <c r="O256" s="5"/>
      <c r="P256" s="81"/>
      <c r="Q256" s="84"/>
    </row>
    <row r="257" spans="11:17" x14ac:dyDescent="0.35">
      <c r="K257" s="90"/>
      <c r="L257" s="5"/>
      <c r="M257" s="5"/>
      <c r="N257" s="81"/>
      <c r="O257" s="5"/>
      <c r="P257" s="81"/>
      <c r="Q257" s="84"/>
    </row>
    <row r="258" spans="11:17" x14ac:dyDescent="0.35">
      <c r="K258" s="90"/>
      <c r="L258" s="5"/>
      <c r="M258" s="5"/>
      <c r="N258" s="81"/>
      <c r="O258" s="5"/>
      <c r="P258" s="81"/>
      <c r="Q258" s="84"/>
    </row>
    <row r="259" spans="11:17" x14ac:dyDescent="0.35">
      <c r="K259" s="90"/>
      <c r="L259" s="5"/>
      <c r="M259" s="5"/>
      <c r="N259" s="81"/>
      <c r="O259" s="5"/>
      <c r="P259" s="81"/>
      <c r="Q259" s="84"/>
    </row>
    <row r="260" spans="11:17" x14ac:dyDescent="0.35">
      <c r="K260" s="90"/>
      <c r="L260" s="5"/>
      <c r="M260" s="5"/>
      <c r="N260" s="81"/>
      <c r="O260" s="5"/>
      <c r="P260" s="81"/>
      <c r="Q260" s="84"/>
    </row>
    <row r="261" spans="11:17" x14ac:dyDescent="0.35">
      <c r="K261" s="90"/>
      <c r="L261" s="5"/>
      <c r="M261" s="5"/>
      <c r="N261" s="81"/>
      <c r="O261" s="5"/>
      <c r="P261" s="81"/>
      <c r="Q261" s="84"/>
    </row>
    <row r="262" spans="11:17" x14ac:dyDescent="0.35">
      <c r="K262" s="90"/>
      <c r="L262" s="5"/>
      <c r="M262" s="5"/>
      <c r="N262" s="81"/>
      <c r="O262" s="5"/>
      <c r="P262" s="81"/>
      <c r="Q262" s="84"/>
    </row>
    <row r="263" spans="11:17" x14ac:dyDescent="0.35">
      <c r="K263" s="90"/>
      <c r="L263" s="5"/>
      <c r="M263" s="5"/>
      <c r="N263" s="81"/>
      <c r="O263" s="5"/>
      <c r="P263" s="81"/>
      <c r="Q263" s="84"/>
    </row>
    <row r="264" spans="11:17" x14ac:dyDescent="0.35">
      <c r="K264" s="90"/>
      <c r="L264" s="5"/>
      <c r="M264" s="5"/>
      <c r="N264" s="81"/>
      <c r="O264" s="5"/>
      <c r="P264" s="81"/>
      <c r="Q264" s="84"/>
    </row>
    <row r="265" spans="11:17" x14ac:dyDescent="0.35">
      <c r="K265" s="90"/>
      <c r="L265" s="5"/>
      <c r="M265" s="5"/>
      <c r="N265" s="81"/>
      <c r="O265" s="5"/>
      <c r="P265" s="81"/>
      <c r="Q265" s="84"/>
    </row>
    <row r="266" spans="11:17" x14ac:dyDescent="0.35">
      <c r="K266" s="90"/>
      <c r="L266" s="5"/>
      <c r="M266" s="5"/>
      <c r="N266" s="81"/>
      <c r="O266" s="5"/>
      <c r="P266" s="81"/>
      <c r="Q266" s="84"/>
    </row>
    <row r="267" spans="11:17" x14ac:dyDescent="0.35">
      <c r="K267" s="90"/>
      <c r="L267" s="5"/>
      <c r="M267" s="5"/>
      <c r="N267" s="81"/>
      <c r="O267" s="5"/>
      <c r="P267" s="81"/>
      <c r="Q267" s="84"/>
    </row>
    <row r="268" spans="11:17" x14ac:dyDescent="0.35">
      <c r="K268" s="90"/>
      <c r="L268" s="5"/>
      <c r="M268" s="5"/>
      <c r="N268" s="81"/>
      <c r="O268" s="5"/>
      <c r="P268" s="81"/>
      <c r="Q268" s="84"/>
    </row>
    <row r="269" spans="11:17" x14ac:dyDescent="0.35">
      <c r="K269" s="90"/>
      <c r="L269" s="5"/>
      <c r="M269" s="5"/>
      <c r="N269" s="81"/>
      <c r="O269" s="5"/>
      <c r="P269" s="81"/>
      <c r="Q269" s="84"/>
    </row>
    <row r="270" spans="11:17" x14ac:dyDescent="0.35">
      <c r="K270" s="90"/>
      <c r="L270" s="5"/>
      <c r="M270" s="5"/>
      <c r="N270" s="81"/>
      <c r="O270" s="5"/>
      <c r="P270" s="81"/>
      <c r="Q270" s="84"/>
    </row>
    <row r="271" spans="11:17" x14ac:dyDescent="0.35">
      <c r="K271" s="90"/>
      <c r="L271" s="5"/>
      <c r="M271" s="5"/>
      <c r="N271" s="81"/>
      <c r="O271" s="5"/>
      <c r="P271" s="81"/>
      <c r="Q271" s="84"/>
    </row>
    <row r="272" spans="11:17" x14ac:dyDescent="0.35">
      <c r="K272" s="90"/>
      <c r="L272" s="5"/>
      <c r="M272" s="5"/>
      <c r="N272" s="81"/>
      <c r="O272" s="5"/>
      <c r="P272" s="81"/>
      <c r="Q272" s="84"/>
    </row>
    <row r="273" spans="11:17" x14ac:dyDescent="0.35">
      <c r="K273" s="90"/>
      <c r="L273" s="5"/>
      <c r="M273" s="5"/>
      <c r="N273" s="81"/>
      <c r="O273" s="5"/>
      <c r="P273" s="81"/>
      <c r="Q273" s="84"/>
    </row>
    <row r="274" spans="11:17" x14ac:dyDescent="0.35">
      <c r="K274" s="90"/>
      <c r="L274" s="5"/>
      <c r="M274" s="5"/>
      <c r="N274" s="81"/>
      <c r="O274" s="5"/>
      <c r="P274" s="81"/>
      <c r="Q274" s="84"/>
    </row>
    <row r="275" spans="11:17" x14ac:dyDescent="0.35">
      <c r="K275" s="90"/>
      <c r="L275" s="5"/>
      <c r="M275" s="5"/>
      <c r="N275" s="81"/>
      <c r="O275" s="5"/>
      <c r="P275" s="81"/>
      <c r="Q275" s="84"/>
    </row>
    <row r="276" spans="11:17" x14ac:dyDescent="0.35">
      <c r="K276" s="90"/>
      <c r="L276" s="5"/>
      <c r="M276" s="5"/>
      <c r="N276" s="81"/>
      <c r="O276" s="5"/>
      <c r="P276" s="81"/>
      <c r="Q276" s="84"/>
    </row>
    <row r="277" spans="11:17" x14ac:dyDescent="0.35">
      <c r="K277" s="90"/>
      <c r="L277" s="5"/>
      <c r="M277" s="5"/>
      <c r="N277" s="81"/>
      <c r="O277" s="5"/>
      <c r="P277" s="81"/>
      <c r="Q277" s="84"/>
    </row>
    <row r="278" spans="11:17" x14ac:dyDescent="0.35">
      <c r="K278" s="90"/>
      <c r="L278" s="5"/>
      <c r="M278" s="5"/>
      <c r="N278" s="81"/>
      <c r="O278" s="5"/>
      <c r="P278" s="81"/>
      <c r="Q278" s="84"/>
    </row>
    <row r="279" spans="11:17" x14ac:dyDescent="0.35">
      <c r="K279" s="90"/>
      <c r="L279" s="5"/>
      <c r="M279" s="5"/>
      <c r="N279" s="81"/>
      <c r="O279" s="5"/>
      <c r="P279" s="81"/>
      <c r="Q279" s="84"/>
    </row>
    <row r="280" spans="11:17" x14ac:dyDescent="0.35">
      <c r="K280" s="90"/>
      <c r="L280" s="5"/>
      <c r="M280" s="5"/>
      <c r="N280" s="81"/>
      <c r="O280" s="5"/>
      <c r="P280" s="81"/>
      <c r="Q280" s="84"/>
    </row>
    <row r="281" spans="11:17" x14ac:dyDescent="0.35">
      <c r="K281" s="90"/>
      <c r="L281" s="5"/>
      <c r="M281" s="5"/>
      <c r="N281" s="81"/>
      <c r="O281" s="5"/>
      <c r="P281" s="81"/>
      <c r="Q281" s="84"/>
    </row>
    <row r="282" spans="11:17" x14ac:dyDescent="0.35">
      <c r="K282" s="90"/>
      <c r="L282" s="5"/>
      <c r="M282" s="5"/>
      <c r="N282" s="81"/>
      <c r="O282" s="5"/>
      <c r="P282" s="81"/>
      <c r="Q282" s="84"/>
    </row>
    <row r="283" spans="11:17" x14ac:dyDescent="0.35">
      <c r="K283" s="90"/>
      <c r="L283" s="5"/>
      <c r="M283" s="5"/>
      <c r="N283" s="81"/>
      <c r="O283" s="5"/>
      <c r="P283" s="81"/>
      <c r="Q283" s="84"/>
    </row>
    <row r="284" spans="11:17" x14ac:dyDescent="0.35">
      <c r="K284" s="90"/>
      <c r="L284" s="5"/>
      <c r="M284" s="5"/>
      <c r="N284" s="81"/>
      <c r="O284" s="5"/>
      <c r="P284" s="81"/>
      <c r="Q284" s="84"/>
    </row>
    <row r="285" spans="11:17" x14ac:dyDescent="0.35">
      <c r="K285" s="90"/>
      <c r="L285" s="5"/>
      <c r="M285" s="5"/>
      <c r="N285" s="81"/>
      <c r="O285" s="5"/>
      <c r="P285" s="81"/>
      <c r="Q285" s="84"/>
    </row>
    <row r="286" spans="11:17" x14ac:dyDescent="0.35">
      <c r="K286" s="90"/>
      <c r="L286" s="5"/>
      <c r="M286" s="5"/>
      <c r="N286" s="81"/>
      <c r="O286" s="5"/>
      <c r="P286" s="81"/>
      <c r="Q286" s="84"/>
    </row>
    <row r="287" spans="11:17" x14ac:dyDescent="0.35">
      <c r="K287" s="90"/>
      <c r="L287" s="5"/>
      <c r="M287" s="5"/>
      <c r="N287" s="81"/>
      <c r="O287" s="5"/>
      <c r="P287" s="81"/>
      <c r="Q287" s="84"/>
    </row>
    <row r="288" spans="11:17" x14ac:dyDescent="0.35">
      <c r="K288" s="90"/>
      <c r="L288" s="5"/>
      <c r="M288" s="5"/>
      <c r="N288" s="81"/>
      <c r="O288" s="5"/>
      <c r="P288" s="81"/>
      <c r="Q288" s="84"/>
    </row>
    <row r="289" spans="11:17" x14ac:dyDescent="0.35">
      <c r="K289" s="90"/>
      <c r="L289" s="5"/>
      <c r="M289" s="5"/>
      <c r="N289" s="81"/>
      <c r="O289" s="5"/>
      <c r="P289" s="81"/>
      <c r="Q289" s="84"/>
    </row>
    <row r="290" spans="11:17" x14ac:dyDescent="0.35">
      <c r="K290" s="90"/>
      <c r="L290" s="5"/>
      <c r="M290" s="5"/>
      <c r="N290" s="81"/>
      <c r="O290" s="5"/>
      <c r="P290" s="81"/>
      <c r="Q290" s="84"/>
    </row>
    <row r="291" spans="11:17" x14ac:dyDescent="0.35">
      <c r="K291" s="90"/>
      <c r="L291" s="5"/>
      <c r="M291" s="5"/>
      <c r="N291" s="81"/>
      <c r="O291" s="5"/>
      <c r="P291" s="81"/>
      <c r="Q291" s="84"/>
    </row>
    <row r="292" spans="11:17" x14ac:dyDescent="0.35">
      <c r="K292" s="90"/>
      <c r="L292" s="5"/>
      <c r="M292" s="5"/>
      <c r="N292" s="81"/>
      <c r="O292" s="5"/>
      <c r="P292" s="81"/>
      <c r="Q292" s="84"/>
    </row>
    <row r="293" spans="11:17" x14ac:dyDescent="0.35">
      <c r="K293" s="90"/>
      <c r="L293" s="5"/>
      <c r="M293" s="5"/>
      <c r="N293" s="81"/>
      <c r="O293" s="5"/>
      <c r="P293" s="81"/>
      <c r="Q293" s="84"/>
    </row>
    <row r="294" spans="11:17" x14ac:dyDescent="0.35">
      <c r="K294" s="90"/>
      <c r="L294" s="5"/>
      <c r="M294" s="5"/>
      <c r="N294" s="81"/>
      <c r="O294" s="5"/>
      <c r="P294" s="81"/>
      <c r="Q294" s="84"/>
    </row>
    <row r="295" spans="11:17" x14ac:dyDescent="0.35">
      <c r="K295" s="90"/>
      <c r="L295" s="5"/>
      <c r="M295" s="5"/>
      <c r="N295" s="81"/>
      <c r="O295" s="5"/>
      <c r="P295" s="81"/>
      <c r="Q295" s="84"/>
    </row>
    <row r="296" spans="11:17" x14ac:dyDescent="0.35">
      <c r="K296" s="90"/>
      <c r="L296" s="5"/>
      <c r="M296" s="5"/>
      <c r="N296" s="81"/>
      <c r="O296" s="5"/>
      <c r="P296" s="81"/>
      <c r="Q296" s="84"/>
    </row>
    <row r="297" spans="11:17" x14ac:dyDescent="0.35">
      <c r="K297" s="90"/>
      <c r="L297" s="5"/>
      <c r="M297" s="5"/>
      <c r="N297" s="81"/>
      <c r="O297" s="5"/>
      <c r="P297" s="81"/>
      <c r="Q297" s="84"/>
    </row>
    <row r="298" spans="11:17" x14ac:dyDescent="0.35">
      <c r="K298" s="90"/>
      <c r="L298" s="5"/>
      <c r="M298" s="5"/>
      <c r="N298" s="81"/>
      <c r="O298" s="5"/>
      <c r="P298" s="81"/>
      <c r="Q298" s="84"/>
    </row>
    <row r="299" spans="11:17" x14ac:dyDescent="0.35">
      <c r="K299" s="90"/>
      <c r="L299" s="5"/>
      <c r="M299" s="5"/>
      <c r="N299" s="81"/>
      <c r="O299" s="5"/>
      <c r="P299" s="81"/>
      <c r="Q299" s="84"/>
    </row>
    <row r="300" spans="11:17" x14ac:dyDescent="0.35">
      <c r="K300" s="90"/>
      <c r="L300" s="5"/>
      <c r="M300" s="5"/>
      <c r="N300" s="81"/>
      <c r="O300" s="5"/>
      <c r="P300" s="81"/>
      <c r="Q300" s="84"/>
    </row>
    <row r="301" spans="11:17" x14ac:dyDescent="0.35">
      <c r="K301" s="90"/>
      <c r="L301" s="5"/>
      <c r="M301" s="5"/>
      <c r="N301" s="81"/>
      <c r="O301" s="5"/>
      <c r="P301" s="81"/>
      <c r="Q301" s="84"/>
    </row>
    <row r="302" spans="11:17" x14ac:dyDescent="0.35">
      <c r="K302" s="90"/>
      <c r="L302" s="5"/>
      <c r="M302" s="5"/>
      <c r="N302" s="81"/>
      <c r="O302" s="5"/>
      <c r="P302" s="81"/>
      <c r="Q302" s="84"/>
    </row>
    <row r="303" spans="11:17" x14ac:dyDescent="0.35">
      <c r="K303" s="90"/>
      <c r="L303" s="5"/>
      <c r="M303" s="5"/>
      <c r="N303" s="81"/>
      <c r="O303" s="5"/>
      <c r="P303" s="81"/>
      <c r="Q303" s="84"/>
    </row>
    <row r="304" spans="11:17" x14ac:dyDescent="0.35">
      <c r="K304" s="90"/>
      <c r="L304" s="5"/>
      <c r="M304" s="5"/>
      <c r="N304" s="81"/>
      <c r="O304" s="5"/>
      <c r="P304" s="81"/>
      <c r="Q304" s="84"/>
    </row>
    <row r="305" spans="11:17" x14ac:dyDescent="0.35">
      <c r="K305" s="90"/>
      <c r="L305" s="5"/>
      <c r="M305" s="5"/>
      <c r="N305" s="81"/>
      <c r="O305" s="5"/>
      <c r="P305" s="81"/>
      <c r="Q305" s="84"/>
    </row>
    <row r="306" spans="11:17" x14ac:dyDescent="0.35">
      <c r="K306" s="90"/>
      <c r="L306" s="5"/>
      <c r="M306" s="5"/>
      <c r="N306" s="81"/>
      <c r="O306" s="5"/>
      <c r="P306" s="81"/>
      <c r="Q306" s="84"/>
    </row>
    <row r="307" spans="11:17" x14ac:dyDescent="0.35">
      <c r="K307" s="90"/>
      <c r="L307" s="5"/>
      <c r="M307" s="5"/>
      <c r="N307" s="81"/>
      <c r="O307" s="5"/>
      <c r="P307" s="81"/>
      <c r="Q307" s="84"/>
    </row>
    <row r="308" spans="11:17" x14ac:dyDescent="0.35">
      <c r="K308" s="90"/>
      <c r="L308" s="5"/>
      <c r="M308" s="5"/>
      <c r="N308" s="81"/>
      <c r="O308" s="5"/>
      <c r="P308" s="81"/>
      <c r="Q308" s="84"/>
    </row>
    <row r="309" spans="11:17" x14ac:dyDescent="0.35">
      <c r="K309" s="90"/>
      <c r="L309" s="5"/>
      <c r="M309" s="5"/>
      <c r="N309" s="81"/>
      <c r="O309" s="5"/>
      <c r="P309" s="81"/>
      <c r="Q309" s="84"/>
    </row>
    <row r="310" spans="11:17" x14ac:dyDescent="0.35">
      <c r="K310" s="90"/>
      <c r="L310" s="5"/>
      <c r="M310" s="5"/>
      <c r="N310" s="81"/>
      <c r="O310" s="5"/>
      <c r="P310" s="81"/>
      <c r="Q310" s="84"/>
    </row>
    <row r="311" spans="11:17" x14ac:dyDescent="0.35">
      <c r="K311" s="90"/>
      <c r="L311" s="5"/>
      <c r="M311" s="5"/>
      <c r="N311" s="81"/>
      <c r="O311" s="5"/>
      <c r="P311" s="81"/>
      <c r="Q311" s="84"/>
    </row>
    <row r="312" spans="11:17" x14ac:dyDescent="0.35">
      <c r="K312" s="90"/>
      <c r="L312" s="5"/>
      <c r="M312" s="5"/>
      <c r="N312" s="81"/>
      <c r="O312" s="5"/>
      <c r="P312" s="81"/>
      <c r="Q312" s="84"/>
    </row>
    <row r="313" spans="11:17" x14ac:dyDescent="0.35">
      <c r="K313" s="90"/>
      <c r="L313" s="5"/>
      <c r="M313" s="5"/>
      <c r="N313" s="81"/>
      <c r="O313" s="5"/>
      <c r="P313" s="81"/>
      <c r="Q313" s="84"/>
    </row>
    <row r="314" spans="11:17" x14ac:dyDescent="0.35">
      <c r="K314" s="90"/>
      <c r="L314" s="5"/>
      <c r="M314" s="5"/>
      <c r="N314" s="81"/>
      <c r="O314" s="5"/>
      <c r="P314" s="81"/>
      <c r="Q314" s="84"/>
    </row>
    <row r="315" spans="11:17" x14ac:dyDescent="0.35">
      <c r="K315" s="90"/>
      <c r="L315" s="5"/>
      <c r="M315" s="5"/>
      <c r="N315" s="81"/>
      <c r="O315" s="5"/>
      <c r="P315" s="81"/>
      <c r="Q315" s="84"/>
    </row>
    <row r="316" spans="11:17" x14ac:dyDescent="0.35">
      <c r="K316" s="90"/>
      <c r="L316" s="5"/>
      <c r="M316" s="5"/>
      <c r="N316" s="81"/>
      <c r="O316" s="5"/>
      <c r="P316" s="81"/>
      <c r="Q316" s="84"/>
    </row>
    <row r="317" spans="11:17" x14ac:dyDescent="0.35">
      <c r="K317" s="90"/>
      <c r="L317" s="5"/>
      <c r="M317" s="5"/>
      <c r="N317" s="81"/>
      <c r="O317" s="5"/>
      <c r="P317" s="81"/>
      <c r="Q317" s="84"/>
    </row>
    <row r="318" spans="11:17" x14ac:dyDescent="0.35">
      <c r="K318" s="90"/>
      <c r="L318" s="5"/>
      <c r="M318" s="5"/>
      <c r="N318" s="81"/>
      <c r="O318" s="5"/>
      <c r="P318" s="81"/>
      <c r="Q318" s="84"/>
    </row>
    <row r="319" spans="11:17" x14ac:dyDescent="0.35">
      <c r="K319" s="90"/>
      <c r="L319" s="5"/>
      <c r="M319" s="5"/>
      <c r="N319" s="81"/>
      <c r="O319" s="5"/>
      <c r="P319" s="81"/>
      <c r="Q319" s="84"/>
    </row>
    <row r="320" spans="11:17" x14ac:dyDescent="0.35">
      <c r="K320" s="90"/>
      <c r="L320" s="5"/>
      <c r="M320" s="5"/>
      <c r="N320" s="81"/>
      <c r="O320" s="5"/>
      <c r="P320" s="81"/>
      <c r="Q320" s="84"/>
    </row>
    <row r="321" spans="11:17" x14ac:dyDescent="0.35">
      <c r="K321" s="90"/>
      <c r="L321" s="5"/>
      <c r="M321" s="5"/>
      <c r="N321" s="81"/>
      <c r="O321" s="5"/>
      <c r="P321" s="81"/>
      <c r="Q321" s="84"/>
    </row>
    <row r="322" spans="11:17" x14ac:dyDescent="0.35">
      <c r="K322" s="90"/>
      <c r="L322" s="5"/>
      <c r="M322" s="5"/>
      <c r="N322" s="81"/>
      <c r="O322" s="5"/>
      <c r="P322" s="81"/>
      <c r="Q322" s="84"/>
    </row>
    <row r="323" spans="11:17" x14ac:dyDescent="0.35">
      <c r="K323" s="90"/>
      <c r="L323" s="5"/>
      <c r="M323" s="5"/>
      <c r="N323" s="81"/>
      <c r="O323" s="5"/>
      <c r="P323" s="81"/>
      <c r="Q323" s="84"/>
    </row>
    <row r="324" spans="11:17" x14ac:dyDescent="0.35">
      <c r="K324" s="90"/>
      <c r="L324" s="5"/>
      <c r="M324" s="5"/>
      <c r="N324" s="81"/>
      <c r="O324" s="5"/>
      <c r="P324" s="81"/>
      <c r="Q324" s="84"/>
    </row>
    <row r="325" spans="11:17" x14ac:dyDescent="0.35">
      <c r="K325" s="90"/>
      <c r="L325" s="5"/>
      <c r="M325" s="5"/>
      <c r="N325" s="81"/>
      <c r="O325" s="5"/>
      <c r="P325" s="81"/>
      <c r="Q325" s="84"/>
    </row>
    <row r="326" spans="11:17" x14ac:dyDescent="0.35">
      <c r="K326" s="90"/>
      <c r="L326" s="5"/>
      <c r="M326" s="5"/>
      <c r="N326" s="81"/>
      <c r="O326" s="5"/>
      <c r="P326" s="81"/>
      <c r="Q326" s="84"/>
    </row>
    <row r="327" spans="11:17" x14ac:dyDescent="0.35">
      <c r="K327" s="90"/>
      <c r="L327" s="5"/>
      <c r="M327" s="5"/>
      <c r="N327" s="81"/>
      <c r="O327" s="5"/>
      <c r="P327" s="81"/>
      <c r="Q327" s="84"/>
    </row>
    <row r="328" spans="11:17" x14ac:dyDescent="0.35">
      <c r="K328" s="90"/>
      <c r="L328" s="5"/>
      <c r="M328" s="5"/>
      <c r="N328" s="81"/>
      <c r="O328" s="5"/>
      <c r="P328" s="81"/>
      <c r="Q328" s="84"/>
    </row>
    <row r="329" spans="11:17" x14ac:dyDescent="0.35">
      <c r="K329" s="90"/>
      <c r="L329" s="5"/>
      <c r="M329" s="5"/>
      <c r="N329" s="81"/>
      <c r="O329" s="5"/>
      <c r="P329" s="81"/>
      <c r="Q329" s="84"/>
    </row>
    <row r="330" spans="11:17" x14ac:dyDescent="0.35">
      <c r="K330" s="90"/>
      <c r="L330" s="5"/>
      <c r="M330" s="5"/>
      <c r="N330" s="81"/>
      <c r="O330" s="5"/>
      <c r="P330" s="81"/>
      <c r="Q330" s="84"/>
    </row>
    <row r="331" spans="11:17" x14ac:dyDescent="0.35">
      <c r="K331" s="90"/>
      <c r="L331" s="5"/>
      <c r="M331" s="5"/>
      <c r="N331" s="81"/>
      <c r="O331" s="5"/>
      <c r="P331" s="81"/>
      <c r="Q331" s="84"/>
    </row>
    <row r="332" spans="11:17" x14ac:dyDescent="0.35">
      <c r="K332" s="90"/>
      <c r="L332" s="5"/>
      <c r="M332" s="5"/>
      <c r="N332" s="81"/>
      <c r="O332" s="5"/>
      <c r="P332" s="81"/>
      <c r="Q332" s="84"/>
    </row>
    <row r="333" spans="11:17" x14ac:dyDescent="0.35">
      <c r="K333" s="90"/>
      <c r="L333" s="5"/>
      <c r="M333" s="5"/>
      <c r="N333" s="81"/>
      <c r="O333" s="5"/>
      <c r="P333" s="81"/>
      <c r="Q333" s="84"/>
    </row>
    <row r="334" spans="11:17" x14ac:dyDescent="0.35">
      <c r="K334" s="90"/>
      <c r="L334" s="5"/>
      <c r="M334" s="5"/>
      <c r="N334" s="81"/>
      <c r="O334" s="5"/>
      <c r="P334" s="81"/>
      <c r="Q334" s="84"/>
    </row>
    <row r="335" spans="11:17" x14ac:dyDescent="0.35">
      <c r="K335" s="90"/>
      <c r="L335" s="5"/>
      <c r="M335" s="5"/>
      <c r="N335" s="81"/>
      <c r="O335" s="5"/>
      <c r="P335" s="81"/>
      <c r="Q335" s="84"/>
    </row>
    <row r="336" spans="11:17" x14ac:dyDescent="0.35">
      <c r="K336" s="90"/>
      <c r="L336" s="5"/>
      <c r="M336" s="5"/>
      <c r="N336" s="81"/>
      <c r="O336" s="5"/>
      <c r="P336" s="81"/>
      <c r="Q336" s="84"/>
    </row>
    <row r="337" spans="11:17" x14ac:dyDescent="0.35">
      <c r="K337" s="90"/>
      <c r="L337" s="5"/>
      <c r="M337" s="5"/>
      <c r="N337" s="81"/>
      <c r="O337" s="5"/>
      <c r="P337" s="81"/>
      <c r="Q337" s="84"/>
    </row>
    <row r="338" spans="11:17" x14ac:dyDescent="0.35">
      <c r="K338" s="90"/>
      <c r="L338" s="5"/>
      <c r="M338" s="5"/>
      <c r="N338" s="81"/>
      <c r="O338" s="5"/>
      <c r="P338" s="81"/>
      <c r="Q338" s="84"/>
    </row>
    <row r="339" spans="11:17" x14ac:dyDescent="0.35">
      <c r="K339" s="90"/>
      <c r="L339" s="5"/>
      <c r="M339" s="5"/>
      <c r="N339" s="81"/>
      <c r="O339" s="5"/>
      <c r="P339" s="81"/>
      <c r="Q339" s="84"/>
    </row>
    <row r="340" spans="11:17" x14ac:dyDescent="0.35">
      <c r="K340" s="90"/>
      <c r="L340" s="5"/>
      <c r="M340" s="5"/>
      <c r="N340" s="81"/>
      <c r="O340" s="5"/>
      <c r="P340" s="81"/>
      <c r="Q340" s="84"/>
    </row>
    <row r="341" spans="11:17" x14ac:dyDescent="0.35">
      <c r="K341" s="90"/>
      <c r="L341" s="5"/>
      <c r="M341" s="5"/>
      <c r="N341" s="81"/>
      <c r="O341" s="5"/>
      <c r="P341" s="81"/>
      <c r="Q341" s="84"/>
    </row>
    <row r="342" spans="11:17" x14ac:dyDescent="0.35">
      <c r="K342" s="90"/>
      <c r="L342" s="5"/>
      <c r="M342" s="5"/>
      <c r="N342" s="81"/>
      <c r="O342" s="5"/>
      <c r="P342" s="81"/>
      <c r="Q342" s="84"/>
    </row>
    <row r="343" spans="11:17" x14ac:dyDescent="0.35">
      <c r="K343" s="90"/>
      <c r="L343" s="5"/>
      <c r="M343" s="5"/>
      <c r="N343" s="81"/>
      <c r="O343" s="5"/>
      <c r="P343" s="81"/>
      <c r="Q343" s="84"/>
    </row>
    <row r="344" spans="11:17" x14ac:dyDescent="0.35">
      <c r="K344" s="90"/>
      <c r="L344" s="5"/>
      <c r="M344" s="5"/>
      <c r="N344" s="81"/>
      <c r="O344" s="5"/>
      <c r="P344" s="81"/>
      <c r="Q344" s="84"/>
    </row>
    <row r="345" spans="11:17" x14ac:dyDescent="0.35">
      <c r="K345" s="90"/>
      <c r="L345" s="5"/>
      <c r="M345" s="5"/>
      <c r="N345" s="81"/>
      <c r="O345" s="5"/>
      <c r="P345" s="81"/>
      <c r="Q345" s="84"/>
    </row>
    <row r="346" spans="11:17" x14ac:dyDescent="0.35">
      <c r="K346" s="90"/>
      <c r="L346" s="5"/>
      <c r="M346" s="5"/>
      <c r="N346" s="81"/>
      <c r="O346" s="5"/>
      <c r="P346" s="81"/>
      <c r="Q346" s="84"/>
    </row>
    <row r="347" spans="11:17" x14ac:dyDescent="0.35">
      <c r="K347" s="90"/>
      <c r="L347" s="5"/>
      <c r="M347" s="5"/>
      <c r="N347" s="81"/>
      <c r="O347" s="5"/>
      <c r="P347" s="81"/>
      <c r="Q347" s="84"/>
    </row>
    <row r="348" spans="11:17" x14ac:dyDescent="0.35">
      <c r="K348" s="90"/>
      <c r="L348" s="5"/>
      <c r="M348" s="5"/>
      <c r="N348" s="81"/>
      <c r="O348" s="5"/>
      <c r="P348" s="81"/>
      <c r="Q348" s="84"/>
    </row>
    <row r="349" spans="11:17" x14ac:dyDescent="0.35">
      <c r="K349" s="90"/>
      <c r="L349" s="5"/>
      <c r="M349" s="5"/>
      <c r="N349" s="81"/>
      <c r="O349" s="5"/>
      <c r="P349" s="81"/>
      <c r="Q349" s="84"/>
    </row>
    <row r="350" spans="11:17" x14ac:dyDescent="0.35">
      <c r="K350" s="90"/>
      <c r="L350" s="5"/>
      <c r="M350" s="5"/>
      <c r="N350" s="81"/>
      <c r="O350" s="5"/>
      <c r="P350" s="81"/>
      <c r="Q350" s="84"/>
    </row>
    <row r="351" spans="11:17" x14ac:dyDescent="0.35">
      <c r="K351" s="90"/>
      <c r="L351" s="5"/>
      <c r="M351" s="5"/>
      <c r="N351" s="81"/>
      <c r="O351" s="5"/>
      <c r="P351" s="81"/>
      <c r="Q351" s="84"/>
    </row>
    <row r="352" spans="11:17" x14ac:dyDescent="0.35">
      <c r="K352" s="90"/>
      <c r="L352" s="5"/>
      <c r="M352" s="5"/>
      <c r="N352" s="81"/>
      <c r="O352" s="5"/>
      <c r="P352" s="81"/>
      <c r="Q352" s="84"/>
    </row>
    <row r="353" spans="11:17" x14ac:dyDescent="0.35">
      <c r="K353" s="90"/>
      <c r="L353" s="5"/>
      <c r="M353" s="5"/>
      <c r="N353" s="81"/>
      <c r="O353" s="5"/>
      <c r="P353" s="81"/>
      <c r="Q353" s="84"/>
    </row>
    <row r="354" spans="11:17" x14ac:dyDescent="0.35">
      <c r="K354" s="90"/>
      <c r="L354" s="5"/>
      <c r="M354" s="5"/>
      <c r="N354" s="81"/>
      <c r="O354" s="5"/>
      <c r="P354" s="81"/>
      <c r="Q354" s="84"/>
    </row>
    <row r="355" spans="11:17" x14ac:dyDescent="0.35">
      <c r="K355" s="90"/>
      <c r="L355" s="5"/>
      <c r="M355" s="5"/>
      <c r="N355" s="81"/>
      <c r="O355" s="5"/>
      <c r="P355" s="81"/>
      <c r="Q355" s="84"/>
    </row>
    <row r="356" spans="11:17" x14ac:dyDescent="0.35">
      <c r="K356" s="90"/>
      <c r="L356" s="5"/>
      <c r="M356" s="5"/>
      <c r="N356" s="81"/>
      <c r="O356" s="5"/>
      <c r="P356" s="81"/>
      <c r="Q356" s="84"/>
    </row>
    <row r="357" spans="11:17" x14ac:dyDescent="0.35">
      <c r="K357" s="90"/>
      <c r="L357" s="5"/>
      <c r="M357" s="5"/>
      <c r="N357" s="81"/>
      <c r="O357" s="5"/>
      <c r="P357" s="81"/>
      <c r="Q357" s="84"/>
    </row>
    <row r="358" spans="11:17" x14ac:dyDescent="0.35">
      <c r="K358" s="90"/>
      <c r="L358" s="5"/>
      <c r="M358" s="5"/>
      <c r="N358" s="81"/>
      <c r="O358" s="5"/>
      <c r="P358" s="81"/>
      <c r="Q358" s="84"/>
    </row>
    <row r="359" spans="11:17" x14ac:dyDescent="0.35">
      <c r="K359" s="90"/>
      <c r="L359" s="5"/>
      <c r="M359" s="5"/>
      <c r="N359" s="81"/>
      <c r="O359" s="5"/>
      <c r="P359" s="81"/>
      <c r="Q359" s="84"/>
    </row>
    <row r="360" spans="11:17" x14ac:dyDescent="0.35">
      <c r="K360" s="90"/>
      <c r="L360" s="5"/>
      <c r="M360" s="5"/>
      <c r="N360" s="81"/>
      <c r="O360" s="5"/>
      <c r="P360" s="81"/>
      <c r="Q360" s="84"/>
    </row>
    <row r="361" spans="11:17" x14ac:dyDescent="0.35">
      <c r="K361" s="90"/>
      <c r="L361" s="5"/>
      <c r="M361" s="5"/>
      <c r="N361" s="81"/>
      <c r="O361" s="5"/>
      <c r="P361" s="81"/>
      <c r="Q361" s="84"/>
    </row>
    <row r="362" spans="11:17" x14ac:dyDescent="0.35">
      <c r="K362" s="90"/>
      <c r="L362" s="5"/>
      <c r="M362" s="5"/>
      <c r="N362" s="81"/>
      <c r="O362" s="5"/>
      <c r="P362" s="81"/>
      <c r="Q362" s="84"/>
    </row>
    <row r="363" spans="11:17" x14ac:dyDescent="0.35">
      <c r="K363" s="90"/>
      <c r="L363" s="5"/>
      <c r="M363" s="5"/>
      <c r="N363" s="81"/>
      <c r="O363" s="5"/>
      <c r="P363" s="81"/>
      <c r="Q363" s="84"/>
    </row>
    <row r="364" spans="11:17" x14ac:dyDescent="0.35">
      <c r="K364" s="90"/>
      <c r="L364" s="5"/>
      <c r="M364" s="5"/>
      <c r="N364" s="81"/>
      <c r="O364" s="5"/>
      <c r="P364" s="81"/>
      <c r="Q364" s="84"/>
    </row>
    <row r="365" spans="11:17" x14ac:dyDescent="0.35">
      <c r="K365" s="90"/>
      <c r="L365" s="5"/>
      <c r="M365" s="5"/>
      <c r="N365" s="81"/>
      <c r="O365" s="5"/>
      <c r="P365" s="81"/>
      <c r="Q365" s="84"/>
    </row>
    <row r="366" spans="11:17" x14ac:dyDescent="0.35">
      <c r="K366" s="90"/>
      <c r="L366" s="5"/>
      <c r="M366" s="5"/>
      <c r="N366" s="81"/>
      <c r="O366" s="5"/>
      <c r="P366" s="81"/>
      <c r="Q366" s="84"/>
    </row>
    <row r="367" spans="11:17" x14ac:dyDescent="0.35">
      <c r="K367" s="90"/>
      <c r="L367" s="5"/>
      <c r="M367" s="5"/>
      <c r="N367" s="81"/>
      <c r="O367" s="5"/>
      <c r="P367" s="81"/>
      <c r="Q367" s="84"/>
    </row>
    <row r="368" spans="11:17" x14ac:dyDescent="0.35">
      <c r="K368" s="90"/>
      <c r="L368" s="5"/>
      <c r="M368" s="5"/>
      <c r="N368" s="81"/>
      <c r="O368" s="5"/>
      <c r="P368" s="81"/>
      <c r="Q368" s="84"/>
    </row>
    <row r="369" spans="11:17" x14ac:dyDescent="0.35">
      <c r="K369" s="90"/>
      <c r="L369" s="5"/>
      <c r="M369" s="5"/>
      <c r="N369" s="81"/>
      <c r="O369" s="5"/>
      <c r="P369" s="81"/>
      <c r="Q369" s="84"/>
    </row>
    <row r="370" spans="11:17" x14ac:dyDescent="0.35">
      <c r="K370" s="90"/>
      <c r="L370" s="5"/>
      <c r="M370" s="5"/>
      <c r="N370" s="81"/>
      <c r="O370" s="5"/>
      <c r="P370" s="81"/>
      <c r="Q370" s="84"/>
    </row>
    <row r="371" spans="11:17" x14ac:dyDescent="0.35">
      <c r="K371" s="90"/>
      <c r="L371" s="5"/>
      <c r="M371" s="5"/>
      <c r="N371" s="81"/>
      <c r="O371" s="5"/>
      <c r="P371" s="81"/>
      <c r="Q371" s="84"/>
    </row>
    <row r="372" spans="11:17" x14ac:dyDescent="0.35">
      <c r="K372" s="90"/>
      <c r="L372" s="5"/>
      <c r="M372" s="5"/>
      <c r="N372" s="81"/>
      <c r="O372" s="5"/>
      <c r="P372" s="81"/>
      <c r="Q372" s="84"/>
    </row>
    <row r="373" spans="11:17" x14ac:dyDescent="0.35">
      <c r="K373" s="90"/>
      <c r="L373" s="5"/>
      <c r="M373" s="5"/>
      <c r="N373" s="81"/>
      <c r="O373" s="5"/>
      <c r="P373" s="81"/>
      <c r="Q373" s="84"/>
    </row>
    <row r="374" spans="11:17" x14ac:dyDescent="0.35">
      <c r="K374" s="90"/>
      <c r="L374" s="5"/>
      <c r="M374" s="5"/>
      <c r="N374" s="81"/>
      <c r="O374" s="5"/>
      <c r="P374" s="81"/>
      <c r="Q374" s="84"/>
    </row>
    <row r="375" spans="11:17" x14ac:dyDescent="0.35">
      <c r="K375" s="90"/>
      <c r="L375" s="5"/>
      <c r="M375" s="5"/>
      <c r="N375" s="81"/>
      <c r="O375" s="5"/>
      <c r="P375" s="81"/>
      <c r="Q375" s="84"/>
    </row>
    <row r="376" spans="11:17" x14ac:dyDescent="0.35">
      <c r="K376" s="90"/>
      <c r="L376" s="5"/>
      <c r="M376" s="5"/>
      <c r="N376" s="81"/>
      <c r="O376" s="5"/>
      <c r="P376" s="81"/>
      <c r="Q376" s="84"/>
    </row>
    <row r="377" spans="11:17" x14ac:dyDescent="0.35">
      <c r="K377" s="90"/>
      <c r="L377" s="5"/>
      <c r="M377" s="5"/>
      <c r="N377" s="81"/>
      <c r="O377" s="5"/>
      <c r="P377" s="81"/>
      <c r="Q377" s="84"/>
    </row>
    <row r="378" spans="11:17" x14ac:dyDescent="0.35">
      <c r="K378" s="90"/>
      <c r="L378" s="5"/>
      <c r="M378" s="5"/>
      <c r="N378" s="81"/>
      <c r="O378" s="5"/>
      <c r="P378" s="81"/>
      <c r="Q378" s="84"/>
    </row>
    <row r="379" spans="11:17" x14ac:dyDescent="0.35">
      <c r="K379" s="90"/>
      <c r="L379" s="5"/>
      <c r="M379" s="5"/>
      <c r="N379" s="81"/>
      <c r="O379" s="5"/>
      <c r="P379" s="81"/>
      <c r="Q379" s="84"/>
    </row>
    <row r="380" spans="11:17" x14ac:dyDescent="0.35">
      <c r="K380" s="90"/>
      <c r="L380" s="5"/>
      <c r="M380" s="5"/>
      <c r="N380" s="81"/>
      <c r="O380" s="5"/>
      <c r="P380" s="81"/>
      <c r="Q380" s="84"/>
    </row>
    <row r="381" spans="11:17" x14ac:dyDescent="0.35">
      <c r="K381" s="90"/>
      <c r="L381" s="5"/>
      <c r="M381" s="5"/>
      <c r="N381" s="81"/>
      <c r="O381" s="5"/>
      <c r="P381" s="81"/>
      <c r="Q381" s="84"/>
    </row>
    <row r="382" spans="11:17" x14ac:dyDescent="0.35">
      <c r="K382" s="90"/>
      <c r="L382" s="5"/>
      <c r="M382" s="5"/>
      <c r="N382" s="81"/>
      <c r="O382" s="5"/>
      <c r="P382" s="81"/>
      <c r="Q382" s="84"/>
    </row>
    <row r="383" spans="11:17" x14ac:dyDescent="0.35">
      <c r="K383" s="90"/>
      <c r="L383" s="5"/>
      <c r="M383" s="5"/>
      <c r="N383" s="81"/>
      <c r="O383" s="5"/>
      <c r="P383" s="81"/>
      <c r="Q383" s="84"/>
    </row>
    <row r="384" spans="11:17" x14ac:dyDescent="0.35">
      <c r="K384" s="90"/>
      <c r="L384" s="5"/>
      <c r="M384" s="5"/>
      <c r="N384" s="81"/>
      <c r="O384" s="5"/>
      <c r="P384" s="81"/>
      <c r="Q384" s="84"/>
    </row>
    <row r="385" spans="11:17" x14ac:dyDescent="0.35">
      <c r="K385" s="90"/>
      <c r="L385" s="5"/>
      <c r="M385" s="5"/>
      <c r="N385" s="81"/>
      <c r="O385" s="5"/>
      <c r="P385" s="81"/>
      <c r="Q385" s="84"/>
    </row>
    <row r="386" spans="11:17" x14ac:dyDescent="0.35">
      <c r="K386" s="90"/>
      <c r="L386" s="5"/>
      <c r="M386" s="5"/>
      <c r="N386" s="81"/>
      <c r="O386" s="5"/>
      <c r="P386" s="81"/>
      <c r="Q386" s="84"/>
    </row>
    <row r="387" spans="11:17" x14ac:dyDescent="0.35">
      <c r="K387" s="90"/>
      <c r="L387" s="5"/>
      <c r="M387" s="5"/>
      <c r="N387" s="81"/>
      <c r="O387" s="5"/>
      <c r="P387" s="81"/>
      <c r="Q387" s="84"/>
    </row>
    <row r="388" spans="11:17" x14ac:dyDescent="0.35">
      <c r="K388" s="90"/>
      <c r="L388" s="5"/>
      <c r="M388" s="5"/>
      <c r="N388" s="81"/>
      <c r="O388" s="5"/>
      <c r="P388" s="81"/>
      <c r="Q388" s="84"/>
    </row>
    <row r="389" spans="11:17" x14ac:dyDescent="0.35">
      <c r="K389" s="90"/>
      <c r="L389" s="5"/>
      <c r="M389" s="5"/>
      <c r="N389" s="81"/>
      <c r="O389" s="5"/>
      <c r="P389" s="81"/>
      <c r="Q389" s="84"/>
    </row>
    <row r="390" spans="11:17" x14ac:dyDescent="0.35">
      <c r="K390" s="90"/>
      <c r="L390" s="5"/>
      <c r="M390" s="5"/>
      <c r="N390" s="81"/>
      <c r="O390" s="5"/>
      <c r="P390" s="81"/>
      <c r="Q390" s="84"/>
    </row>
    <row r="391" spans="11:17" x14ac:dyDescent="0.35">
      <c r="K391" s="90"/>
      <c r="L391" s="5"/>
      <c r="M391" s="5"/>
      <c r="N391" s="81"/>
      <c r="O391" s="5"/>
      <c r="P391" s="81"/>
      <c r="Q391" s="84"/>
    </row>
    <row r="392" spans="11:17" x14ac:dyDescent="0.35">
      <c r="K392" s="90"/>
      <c r="L392" s="5"/>
      <c r="M392" s="5"/>
      <c r="N392" s="81"/>
      <c r="O392" s="5"/>
      <c r="P392" s="81"/>
      <c r="Q392" s="84"/>
    </row>
    <row r="393" spans="11:17" x14ac:dyDescent="0.35">
      <c r="K393" s="90"/>
      <c r="L393" s="5"/>
      <c r="M393" s="5"/>
      <c r="N393" s="81"/>
      <c r="O393" s="5"/>
      <c r="P393" s="81"/>
      <c r="Q393" s="84"/>
    </row>
    <row r="394" spans="11:17" x14ac:dyDescent="0.35">
      <c r="K394" s="90"/>
      <c r="L394" s="5"/>
      <c r="M394" s="5"/>
      <c r="N394" s="81"/>
      <c r="O394" s="5"/>
      <c r="P394" s="81"/>
      <c r="Q394" s="84"/>
    </row>
    <row r="395" spans="11:17" x14ac:dyDescent="0.35">
      <c r="K395" s="90"/>
      <c r="L395" s="5"/>
      <c r="M395" s="5"/>
      <c r="N395" s="81"/>
      <c r="O395" s="5"/>
      <c r="P395" s="81"/>
      <c r="Q395" s="84"/>
    </row>
    <row r="396" spans="11:17" x14ac:dyDescent="0.35">
      <c r="K396" s="90"/>
      <c r="L396" s="5"/>
      <c r="M396" s="5"/>
      <c r="N396" s="81"/>
      <c r="O396" s="5"/>
      <c r="P396" s="81"/>
      <c r="Q396" s="84"/>
    </row>
    <row r="397" spans="11:17" x14ac:dyDescent="0.35">
      <c r="K397" s="90"/>
      <c r="L397" s="5"/>
      <c r="M397" s="5"/>
      <c r="N397" s="81"/>
      <c r="O397" s="5"/>
      <c r="P397" s="81"/>
      <c r="Q397" s="84"/>
    </row>
    <row r="398" spans="11:17" x14ac:dyDescent="0.35">
      <c r="K398" s="90"/>
      <c r="L398" s="5"/>
      <c r="M398" s="5"/>
      <c r="N398" s="81"/>
      <c r="O398" s="5"/>
      <c r="P398" s="81"/>
      <c r="Q398" s="84"/>
    </row>
    <row r="399" spans="11:17" x14ac:dyDescent="0.35">
      <c r="K399" s="90"/>
      <c r="L399" s="5"/>
      <c r="M399" s="5"/>
      <c r="N399" s="81"/>
      <c r="O399" s="5"/>
      <c r="P399" s="81"/>
      <c r="Q399" s="84"/>
    </row>
    <row r="400" spans="11:17" x14ac:dyDescent="0.35">
      <c r="K400" s="90"/>
      <c r="L400" s="5"/>
      <c r="M400" s="5"/>
      <c r="N400" s="81"/>
      <c r="O400" s="5"/>
      <c r="P400" s="81"/>
      <c r="Q400" s="84"/>
    </row>
    <row r="401" spans="11:17" x14ac:dyDescent="0.35">
      <c r="K401" s="90"/>
      <c r="L401" s="5"/>
      <c r="M401" s="5"/>
      <c r="N401" s="81"/>
      <c r="O401" s="5"/>
      <c r="P401" s="81"/>
      <c r="Q401" s="84"/>
    </row>
    <row r="402" spans="11:17" x14ac:dyDescent="0.35">
      <c r="K402" s="90"/>
      <c r="L402" s="5"/>
      <c r="M402" s="5"/>
      <c r="N402" s="81"/>
      <c r="O402" s="5"/>
      <c r="P402" s="81"/>
      <c r="Q402" s="84"/>
    </row>
    <row r="403" spans="11:17" x14ac:dyDescent="0.35">
      <c r="K403" s="90"/>
      <c r="L403" s="5"/>
      <c r="M403" s="5"/>
      <c r="N403" s="81"/>
      <c r="O403" s="5"/>
      <c r="P403" s="81"/>
      <c r="Q403" s="84"/>
    </row>
    <row r="404" spans="11:17" x14ac:dyDescent="0.35">
      <c r="K404" s="90"/>
      <c r="L404" s="5"/>
      <c r="M404" s="5"/>
      <c r="N404" s="81"/>
      <c r="O404" s="5"/>
      <c r="P404" s="81"/>
      <c r="Q404" s="84"/>
    </row>
    <row r="405" spans="11:17" x14ac:dyDescent="0.35">
      <c r="K405" s="90"/>
      <c r="L405" s="5"/>
      <c r="M405" s="5"/>
      <c r="N405" s="81"/>
      <c r="O405" s="5"/>
      <c r="P405" s="81"/>
      <c r="Q405" s="84"/>
    </row>
    <row r="406" spans="11:17" x14ac:dyDescent="0.35">
      <c r="K406" s="90"/>
      <c r="L406" s="5"/>
      <c r="M406" s="5"/>
      <c r="N406" s="81"/>
      <c r="O406" s="5"/>
      <c r="P406" s="81"/>
      <c r="Q406" s="84"/>
    </row>
    <row r="407" spans="11:17" x14ac:dyDescent="0.35">
      <c r="K407" s="90"/>
      <c r="L407" s="5"/>
      <c r="M407" s="5"/>
      <c r="N407" s="81"/>
      <c r="O407" s="5"/>
      <c r="P407" s="81"/>
      <c r="Q407" s="84"/>
    </row>
    <row r="408" spans="11:17" x14ac:dyDescent="0.35">
      <c r="K408" s="90"/>
      <c r="L408" s="5"/>
      <c r="M408" s="5"/>
      <c r="N408" s="81"/>
      <c r="O408" s="5"/>
      <c r="P408" s="81"/>
      <c r="Q408" s="84"/>
    </row>
    <row r="409" spans="11:17" x14ac:dyDescent="0.35">
      <c r="K409" s="90"/>
      <c r="L409" s="5"/>
      <c r="M409" s="5"/>
      <c r="N409" s="81"/>
      <c r="O409" s="5"/>
      <c r="P409" s="81"/>
      <c r="Q409" s="84"/>
    </row>
    <row r="410" spans="11:17" x14ac:dyDescent="0.35">
      <c r="K410" s="90"/>
      <c r="L410" s="5"/>
      <c r="M410" s="5"/>
      <c r="N410" s="81"/>
      <c r="O410" s="5"/>
      <c r="P410" s="81"/>
      <c r="Q410" s="84"/>
    </row>
    <row r="411" spans="11:17" x14ac:dyDescent="0.35">
      <c r="K411" s="90"/>
      <c r="L411" s="5"/>
      <c r="M411" s="5"/>
      <c r="N411" s="81"/>
      <c r="O411" s="5"/>
      <c r="P411" s="81"/>
      <c r="Q411" s="84"/>
    </row>
    <row r="412" spans="11:17" x14ac:dyDescent="0.35">
      <c r="K412" s="90"/>
      <c r="L412" s="5"/>
      <c r="M412" s="5"/>
      <c r="N412" s="81"/>
      <c r="O412" s="5"/>
      <c r="P412" s="81"/>
      <c r="Q412" s="84"/>
    </row>
    <row r="413" spans="11:17" x14ac:dyDescent="0.35">
      <c r="K413" s="90"/>
      <c r="L413" s="5"/>
      <c r="M413" s="5"/>
      <c r="N413" s="81"/>
      <c r="O413" s="5"/>
      <c r="P413" s="81"/>
      <c r="Q413" s="84"/>
    </row>
    <row r="414" spans="11:17" x14ac:dyDescent="0.35">
      <c r="K414" s="90"/>
      <c r="L414" s="5"/>
      <c r="M414" s="5"/>
      <c r="N414" s="81"/>
      <c r="O414" s="5"/>
      <c r="P414" s="81"/>
      <c r="Q414" s="84"/>
    </row>
    <row r="415" spans="11:17" x14ac:dyDescent="0.35">
      <c r="K415" s="90"/>
      <c r="L415" s="5"/>
      <c r="M415" s="5"/>
      <c r="N415" s="81"/>
      <c r="O415" s="5"/>
      <c r="P415" s="81"/>
      <c r="Q415" s="84"/>
    </row>
    <row r="416" spans="11:17" x14ac:dyDescent="0.35">
      <c r="K416" s="90"/>
      <c r="L416" s="5"/>
      <c r="M416" s="5"/>
      <c r="N416" s="81"/>
      <c r="O416" s="5"/>
      <c r="P416" s="81"/>
      <c r="Q416" s="84"/>
    </row>
    <row r="417" spans="11:17" x14ac:dyDescent="0.35">
      <c r="K417" s="90"/>
      <c r="L417" s="5"/>
      <c r="M417" s="5"/>
      <c r="N417" s="81"/>
      <c r="O417" s="5"/>
      <c r="P417" s="81"/>
      <c r="Q417" s="84"/>
    </row>
    <row r="418" spans="11:17" x14ac:dyDescent="0.35">
      <c r="K418" s="90"/>
      <c r="L418" s="5"/>
      <c r="M418" s="5"/>
      <c r="N418" s="81"/>
      <c r="O418" s="5"/>
      <c r="P418" s="81"/>
      <c r="Q418" s="84"/>
    </row>
    <row r="419" spans="11:17" x14ac:dyDescent="0.35">
      <c r="K419" s="90"/>
      <c r="L419" s="5"/>
      <c r="M419" s="5"/>
      <c r="N419" s="81"/>
      <c r="O419" s="5"/>
      <c r="P419" s="81"/>
      <c r="Q419" s="84"/>
    </row>
    <row r="420" spans="11:17" x14ac:dyDescent="0.35">
      <c r="K420" s="90"/>
      <c r="L420" s="5"/>
      <c r="M420" s="5"/>
      <c r="N420" s="81"/>
      <c r="O420" s="5"/>
      <c r="P420" s="81"/>
      <c r="Q420" s="84"/>
    </row>
    <row r="421" spans="11:17" x14ac:dyDescent="0.35">
      <c r="K421" s="90"/>
      <c r="L421" s="5"/>
      <c r="M421" s="5"/>
      <c r="N421" s="81"/>
      <c r="O421" s="5"/>
      <c r="P421" s="81"/>
      <c r="Q421" s="84"/>
    </row>
    <row r="422" spans="11:17" x14ac:dyDescent="0.35">
      <c r="K422" s="90"/>
      <c r="L422" s="5"/>
      <c r="M422" s="5"/>
      <c r="N422" s="81"/>
      <c r="O422" s="5"/>
      <c r="P422" s="81"/>
      <c r="Q422" s="84"/>
    </row>
    <row r="423" spans="11:17" x14ac:dyDescent="0.35">
      <c r="K423" s="90"/>
      <c r="L423" s="5"/>
      <c r="M423" s="5"/>
      <c r="N423" s="81"/>
      <c r="O423" s="5"/>
      <c r="P423" s="81"/>
      <c r="Q423" s="84"/>
    </row>
    <row r="424" spans="11:17" x14ac:dyDescent="0.35">
      <c r="K424" s="90"/>
      <c r="L424" s="5"/>
      <c r="M424" s="5"/>
      <c r="N424" s="81"/>
      <c r="O424" s="5"/>
      <c r="P424" s="81"/>
      <c r="Q424" s="84"/>
    </row>
    <row r="425" spans="11:17" x14ac:dyDescent="0.35">
      <c r="K425" s="90"/>
      <c r="L425" s="5"/>
      <c r="M425" s="5"/>
      <c r="N425" s="81"/>
      <c r="O425" s="5"/>
      <c r="P425" s="81"/>
      <c r="Q425" s="84"/>
    </row>
    <row r="426" spans="11:17" x14ac:dyDescent="0.35">
      <c r="K426" s="90"/>
      <c r="L426" s="5"/>
      <c r="M426" s="5"/>
      <c r="N426" s="81"/>
      <c r="O426" s="5"/>
      <c r="P426" s="81"/>
      <c r="Q426" s="84"/>
    </row>
    <row r="427" spans="11:17" x14ac:dyDescent="0.35">
      <c r="K427" s="90"/>
      <c r="L427" s="5"/>
      <c r="M427" s="5"/>
      <c r="N427" s="81"/>
      <c r="O427" s="5"/>
      <c r="P427" s="81"/>
      <c r="Q427" s="84"/>
    </row>
    <row r="428" spans="11:17" x14ac:dyDescent="0.35">
      <c r="K428" s="90"/>
      <c r="L428" s="5"/>
      <c r="M428" s="5"/>
      <c r="N428" s="81"/>
      <c r="O428" s="5"/>
      <c r="P428" s="81"/>
      <c r="Q428" s="84"/>
    </row>
  </sheetData>
  <protectedRanges>
    <protectedRange sqref="F9:H14 G22:H27 F22:F25" name="Rango1"/>
    <protectedRange sqref="D15:H21" name="Rango1_2"/>
    <protectedRange sqref="D136:H136 F65:H65 D28:H39 F217:H219" name="Rango1_3"/>
    <protectedRange sqref="D40:H42" name="Rango1_10"/>
    <protectedRange sqref="D43:H46" name="Rango1_10_1"/>
    <protectedRange sqref="D47:H51" name="Rango1_10_2"/>
    <protectedRange sqref="D58:H60" name="Rango1_4"/>
    <protectedRange sqref="D52:H57" name="Rango1_10_3"/>
    <protectedRange sqref="D65:E65 D61:H64 D66:H67" name="Rango1_2_1"/>
    <protectedRange sqref="D68:H83" name="Rango1_6"/>
    <protectedRange sqref="D84:H96" name="Rango1_7"/>
    <protectedRange sqref="D97:H102" name="Rango1_1_1_1_1"/>
    <protectedRange sqref="D103:H105" name="Rango1_6_1"/>
    <protectedRange sqref="F108:H114 D115:H119" name="Rango1_7_1"/>
    <protectedRange sqref="D120:H126" name="Rango1_7_2"/>
    <protectedRange sqref="D154:H154" name="Rango1_7_5"/>
    <protectedRange sqref="D158:H162" name="Rango1_7_6"/>
    <protectedRange sqref="D165:F168 G165:H169 D163:H164" name="Rango1_7_7"/>
    <protectedRange sqref="D170:H172" name="Rango1_7_8"/>
    <protectedRange sqref="D179:H180" name="Rango1_7_9"/>
    <protectedRange sqref="D181:H183" name="Rango1_7_10"/>
    <protectedRange sqref="D184:H185" name="Rango1_8_1"/>
    <protectedRange sqref="D127:H127" name="Rango1_7_2_1"/>
    <protectedRange sqref="D128:H132" name="Rango1_7_3_2"/>
    <protectedRange sqref="D137:H137 D133:H135" name="Rango1_7_3_3"/>
  </protectedRanges>
  <autoFilter ref="A7:P220"/>
  <sortState ref="A188:P225">
    <sortCondition ref="D84:D94"/>
  </sortState>
  <mergeCells count="143">
    <mergeCell ref="E163:E164"/>
    <mergeCell ref="F163:F164"/>
    <mergeCell ref="I163:I164"/>
    <mergeCell ref="A177:A178"/>
    <mergeCell ref="F235:I236"/>
    <mergeCell ref="A9:A10"/>
    <mergeCell ref="F125:F126"/>
    <mergeCell ref="A28:A36"/>
    <mergeCell ref="A84:A94"/>
    <mergeCell ref="A103:A105"/>
    <mergeCell ref="A11:A12"/>
    <mergeCell ref="A225:D225"/>
    <mergeCell ref="E158:E160"/>
    <mergeCell ref="D25:D27"/>
    <mergeCell ref="A15:A21"/>
    <mergeCell ref="A228:D228"/>
    <mergeCell ref="B70:B74"/>
    <mergeCell ref="D70:D74"/>
    <mergeCell ref="A226:D226"/>
    <mergeCell ref="A68:A83"/>
    <mergeCell ref="A106:A115"/>
    <mergeCell ref="A43:A46"/>
    <mergeCell ref="F25:F27"/>
    <mergeCell ref="A64:A67"/>
    <mergeCell ref="B113:B114"/>
    <mergeCell ref="D113:D114"/>
    <mergeCell ref="C113:C114"/>
    <mergeCell ref="A40:A42"/>
    <mergeCell ref="A188:A220"/>
    <mergeCell ref="A1:J1"/>
    <mergeCell ref="A2:J2"/>
    <mergeCell ref="A3:J3"/>
    <mergeCell ref="J7:J8"/>
    <mergeCell ref="B7:B8"/>
    <mergeCell ref="I7:I8"/>
    <mergeCell ref="D7:D8"/>
    <mergeCell ref="F7:F8"/>
    <mergeCell ref="A4:J4"/>
    <mergeCell ref="A5:J5"/>
    <mergeCell ref="A7:A8"/>
    <mergeCell ref="C7:C8"/>
    <mergeCell ref="J25:J27"/>
    <mergeCell ref="A47:A51"/>
    <mergeCell ref="B167:B169"/>
    <mergeCell ref="C167:C169"/>
    <mergeCell ref="D167:D169"/>
    <mergeCell ref="E167:E169"/>
    <mergeCell ref="F167:F169"/>
    <mergeCell ref="I167:I169"/>
    <mergeCell ref="J167:J169"/>
    <mergeCell ref="B75:B76"/>
    <mergeCell ref="A170:A172"/>
    <mergeCell ref="A146:A148"/>
    <mergeCell ref="A158:A161"/>
    <mergeCell ref="A138:A141"/>
    <mergeCell ref="A120:A127"/>
    <mergeCell ref="B158:B160"/>
    <mergeCell ref="C158:C160"/>
    <mergeCell ref="D158:D160"/>
    <mergeCell ref="P7:P8"/>
    <mergeCell ref="K7:K8"/>
    <mergeCell ref="L7:L8"/>
    <mergeCell ref="M7:M8"/>
    <mergeCell ref="N7:N8"/>
    <mergeCell ref="O7:O8"/>
    <mergeCell ref="E7:E8"/>
    <mergeCell ref="A143:A144"/>
    <mergeCell ref="A97:A102"/>
    <mergeCell ref="D125:D126"/>
    <mergeCell ref="B143:B144"/>
    <mergeCell ref="A236:C236"/>
    <mergeCell ref="A237:C237"/>
    <mergeCell ref="A238:C238"/>
    <mergeCell ref="B234:D234"/>
    <mergeCell ref="B229:D232"/>
    <mergeCell ref="A22:A27"/>
    <mergeCell ref="A222:J222"/>
    <mergeCell ref="A223:D223"/>
    <mergeCell ref="A224:D224"/>
    <mergeCell ref="F113:F114"/>
    <mergeCell ref="I113:I114"/>
    <mergeCell ref="H70:H74"/>
    <mergeCell ref="G70:G74"/>
    <mergeCell ref="A229:A233"/>
    <mergeCell ref="F229:F232"/>
    <mergeCell ref="A128:A137"/>
    <mergeCell ref="B118:B119"/>
    <mergeCell ref="A118:A119"/>
    <mergeCell ref="B25:B27"/>
    <mergeCell ref="B233:D233"/>
    <mergeCell ref="A227:D227"/>
    <mergeCell ref="A179:A180"/>
    <mergeCell ref="A163:A169"/>
    <mergeCell ref="A173:A174"/>
    <mergeCell ref="A52:A63"/>
    <mergeCell ref="B125:B126"/>
    <mergeCell ref="C125:C126"/>
    <mergeCell ref="J163:J164"/>
    <mergeCell ref="J68:J69"/>
    <mergeCell ref="J125:J126"/>
    <mergeCell ref="J158:J160"/>
    <mergeCell ref="B138:B141"/>
    <mergeCell ref="I158:I160"/>
    <mergeCell ref="F158:F159"/>
    <mergeCell ref="B163:B164"/>
    <mergeCell ref="C163:C164"/>
    <mergeCell ref="D163:D164"/>
    <mergeCell ref="A181:A183"/>
    <mergeCell ref="A184:A185"/>
    <mergeCell ref="K209:K210"/>
    <mergeCell ref="M209:M210"/>
    <mergeCell ref="L209:L210"/>
    <mergeCell ref="N209:N210"/>
    <mergeCell ref="O209:O210"/>
    <mergeCell ref="F22:F24"/>
    <mergeCell ref="E22:E24"/>
    <mergeCell ref="C22:C24"/>
    <mergeCell ref="D22:D24"/>
    <mergeCell ref="B22:B24"/>
    <mergeCell ref="B68:B69"/>
    <mergeCell ref="C68:C69"/>
    <mergeCell ref="D68:D69"/>
    <mergeCell ref="E68:E69"/>
    <mergeCell ref="F68:F69"/>
    <mergeCell ref="P113:P114"/>
    <mergeCell ref="D122:D124"/>
    <mergeCell ref="B122:B124"/>
    <mergeCell ref="C122:C124"/>
    <mergeCell ref="F122:F124"/>
    <mergeCell ref="I122:I124"/>
    <mergeCell ref="J122:J124"/>
    <mergeCell ref="C25:C27"/>
    <mergeCell ref="E25:E27"/>
    <mergeCell ref="J113:J114"/>
    <mergeCell ref="J70:J74"/>
    <mergeCell ref="E70:E71"/>
    <mergeCell ref="F70:F71"/>
    <mergeCell ref="F75:F76"/>
    <mergeCell ref="E75:E76"/>
    <mergeCell ref="D75:D76"/>
    <mergeCell ref="C75:C76"/>
    <mergeCell ref="C70:C74"/>
    <mergeCell ref="J75:J76"/>
  </mergeCells>
  <pageMargins left="0.43307086614173229" right="0.31496062992125984" top="0.35433070866141736" bottom="0.35433070866141736" header="0.31496062992125984" footer="0.31496062992125984"/>
  <pageSetup scale="50" fitToHeight="0" orientation="landscape" r:id="rId1"/>
  <headerFooter>
    <oddFooter>&amp;R&amp;P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Compras 2021</vt:lpstr>
      <vt:lpstr>'Compras 2021'!Área_de_impresión</vt:lpstr>
      <vt:lpstr>'Compras 2021'!Títulos_a_imprimir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Gabriela Solano</dc:creator>
  <cp:lastModifiedBy>Gabriela Solano Ramírez</cp:lastModifiedBy>
  <cp:lastPrinted>2021-01-04T20:22:08Z</cp:lastPrinted>
  <dcterms:created xsi:type="dcterms:W3CDTF">2015-09-21T16:50:59Z</dcterms:created>
  <dcterms:modified xsi:type="dcterms:W3CDTF">2021-12-21T21:36:13Z</dcterms:modified>
</cp:coreProperties>
</file>